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05" windowWidth="22995" windowHeight="10800"/>
  </bookViews>
  <sheets>
    <sheet name="Spindlar" sheetId="4" r:id="rId1"/>
    <sheet name="Matris" sheetId="5" state="hidden" r:id="rId2"/>
    <sheet name="Blad2" sheetId="7" r:id="rId3"/>
    <sheet name="Blad3" sheetId="9" r:id="rId4"/>
    <sheet name="Blad4" sheetId="8" r:id="rId5"/>
  </sheets>
  <definedNames>
    <definedName name="egenskap">IF(Spindlar!$O$1="MH-Beskrivning",INDIRECT("'Matris'!B99"),IF(Spindlar!$O$1="Mentaltest",INDIRECT("'Matris'!B99"),INDIRECT("'Place your charts here'!O1")))</definedName>
    <definedName name="egenskap2">IF(Spindlar!$O$1="MH-Beskrivning",INDIRECT("'Matris'!B121"),IF(Spindlar!$O$1="Mentaltest",INDIRECT("'Matris'!B121"),INDIRECT("'Place your charts here'!O1")))</definedName>
    <definedName name="egenskapsvarden" localSheetId="2">Blad2!$B$3</definedName>
    <definedName name="getChart">IF(Spindlar!$O$1="MH-Beskrivning",INDIRECT("'Matris'!B2"),IF(Spindlar!$O$1="Mentaltest",INDIRECT("'Matris'!B39"),INDIRECT("'Place your charts here'!O1")))</definedName>
  </definedNames>
  <calcPr calcId="145621"/>
</workbook>
</file>

<file path=xl/calcChain.xml><?xml version="1.0" encoding="utf-8"?>
<calcChain xmlns="http://schemas.openxmlformats.org/spreadsheetml/2006/main">
  <c r="AV28" i="5" l="1"/>
  <c r="V28" i="4"/>
  <c r="W28" i="4"/>
  <c r="X28" i="4"/>
  <c r="Y28" i="4"/>
  <c r="Z28" i="4"/>
  <c r="V29" i="4"/>
  <c r="W29" i="4"/>
  <c r="X29" i="4"/>
  <c r="Y29" i="4"/>
  <c r="Z29" i="4"/>
  <c r="S28" i="4"/>
  <c r="S29" i="4"/>
  <c r="S27" i="4"/>
  <c r="Q29" i="4"/>
  <c r="Q28" i="4"/>
  <c r="Q27" i="4"/>
  <c r="O28" i="4"/>
  <c r="O29" i="4"/>
  <c r="AB62" i="5" l="1"/>
  <c r="AA34" i="5"/>
  <c r="AB34" i="5" s="1"/>
  <c r="AA35" i="5"/>
  <c r="AD35" i="5" s="1"/>
  <c r="AA36" i="5"/>
  <c r="AF36" i="5" s="1"/>
  <c r="AA37" i="5"/>
  <c r="AB37" i="5" s="1"/>
  <c r="AA38" i="5"/>
  <c r="AB38" i="5" s="1"/>
  <c r="AA39" i="5"/>
  <c r="AD39" i="5" s="1"/>
  <c r="AA40" i="5"/>
  <c r="AF40" i="5" s="1"/>
  <c r="AA41" i="5"/>
  <c r="AB41" i="5" s="1"/>
  <c r="AA42" i="5"/>
  <c r="AB42" i="5" s="1"/>
  <c r="AA43" i="5"/>
  <c r="AD43" i="5" s="1"/>
  <c r="AA44" i="5"/>
  <c r="AF44" i="5" s="1"/>
  <c r="AA45" i="5"/>
  <c r="AB45" i="5" s="1"/>
  <c r="AA46" i="5"/>
  <c r="AB46" i="5" s="1"/>
  <c r="AA47" i="5"/>
  <c r="AD47" i="5" s="1"/>
  <c r="AA48" i="5"/>
  <c r="AF48" i="5" s="1"/>
  <c r="AA49" i="5"/>
  <c r="AB49" i="5" s="1"/>
  <c r="AA50" i="5"/>
  <c r="AB50" i="5" s="1"/>
  <c r="AA51" i="5"/>
  <c r="AD51" i="5" s="1"/>
  <c r="AA52" i="5"/>
  <c r="AF52" i="5" s="1"/>
  <c r="AA53" i="5"/>
  <c r="AB53" i="5" s="1"/>
  <c r="AA54" i="5"/>
  <c r="AB54" i="5" s="1"/>
  <c r="AA55" i="5"/>
  <c r="AD55" i="5" s="1"/>
  <c r="AA56" i="5"/>
  <c r="AF56" i="5" s="1"/>
  <c r="AA57" i="5"/>
  <c r="AB57" i="5" s="1"/>
  <c r="AA33" i="5"/>
  <c r="AC33" i="5" s="1"/>
  <c r="AG49" i="5" l="1"/>
  <c r="AE49" i="5"/>
  <c r="AG43" i="5"/>
  <c r="AD49" i="5"/>
  <c r="AG57" i="5"/>
  <c r="AE41" i="5"/>
  <c r="AG41" i="5"/>
  <c r="AE57" i="5"/>
  <c r="AD41" i="5"/>
  <c r="AD57" i="5"/>
  <c r="AG35" i="5"/>
  <c r="AD53" i="5"/>
  <c r="AD45" i="5"/>
  <c r="AD37" i="5"/>
  <c r="AC45" i="5"/>
  <c r="AE52" i="5"/>
  <c r="AE44" i="5"/>
  <c r="AE36" i="5"/>
  <c r="AC57" i="5"/>
  <c r="AC52" i="5"/>
  <c r="AC49" i="5"/>
  <c r="AC44" i="5"/>
  <c r="AC41" i="5"/>
  <c r="AC36" i="5"/>
  <c r="AC53" i="5"/>
  <c r="AC37" i="5"/>
  <c r="AB52" i="5"/>
  <c r="AG46" i="5"/>
  <c r="AG38" i="5"/>
  <c r="AB36" i="5"/>
  <c r="AF54" i="5"/>
  <c r="AF46" i="5"/>
  <c r="AB33" i="5"/>
  <c r="AG53" i="5"/>
  <c r="AC51" i="5"/>
  <c r="AG45" i="5"/>
  <c r="AC43" i="5"/>
  <c r="AG37" i="5"/>
  <c r="AC35" i="5"/>
  <c r="AG54" i="5"/>
  <c r="AB44" i="5"/>
  <c r="AG51" i="5"/>
  <c r="AF38" i="5"/>
  <c r="AG33" i="5"/>
  <c r="AE53" i="5"/>
  <c r="AG50" i="5"/>
  <c r="AE45" i="5"/>
  <c r="AG42" i="5"/>
  <c r="AE37" i="5"/>
  <c r="AG34" i="5"/>
  <c r="AE56" i="5"/>
  <c r="AC55" i="5"/>
  <c r="AE48" i="5"/>
  <c r="AC47" i="5"/>
  <c r="AE40" i="5"/>
  <c r="AC39" i="5"/>
  <c r="AF57" i="5"/>
  <c r="AD56" i="5"/>
  <c r="AB55" i="5"/>
  <c r="AF53" i="5"/>
  <c r="AD52" i="5"/>
  <c r="AB51" i="5"/>
  <c r="AF49" i="5"/>
  <c r="AD48" i="5"/>
  <c r="AB47" i="5"/>
  <c r="AF45" i="5"/>
  <c r="AD44" i="5"/>
  <c r="AB43" i="5"/>
  <c r="AF41" i="5"/>
  <c r="AD40" i="5"/>
  <c r="AB39" i="5"/>
  <c r="AF37" i="5"/>
  <c r="AD36" i="5"/>
  <c r="AB35" i="5"/>
  <c r="AF50" i="5"/>
  <c r="AE54" i="5"/>
  <c r="AE33" i="5"/>
  <c r="AF55" i="5"/>
  <c r="AD54" i="5"/>
  <c r="AF51" i="5"/>
  <c r="AD50" i="5"/>
  <c r="AF47" i="5"/>
  <c r="AD46" i="5"/>
  <c r="AF43" i="5"/>
  <c r="AD42" i="5"/>
  <c r="AF39" i="5"/>
  <c r="AD38" i="5"/>
  <c r="AF35" i="5"/>
  <c r="AD34" i="5"/>
  <c r="AC56" i="5"/>
  <c r="AC40" i="5"/>
  <c r="AB56" i="5"/>
  <c r="AB48" i="5"/>
  <c r="AF34" i="5"/>
  <c r="AE50" i="5"/>
  <c r="AG47" i="5"/>
  <c r="AE46" i="5"/>
  <c r="AE42" i="5"/>
  <c r="AD33" i="5"/>
  <c r="AG56" i="5"/>
  <c r="AE55" i="5"/>
  <c r="AC54" i="5"/>
  <c r="AG52" i="5"/>
  <c r="AE51" i="5"/>
  <c r="AC50" i="5"/>
  <c r="AG48" i="5"/>
  <c r="AE47" i="5"/>
  <c r="AC46" i="5"/>
  <c r="AG44" i="5"/>
  <c r="AE43" i="5"/>
  <c r="AC42" i="5"/>
  <c r="AG40" i="5"/>
  <c r="AE39" i="5"/>
  <c r="AC38" i="5"/>
  <c r="AG36" i="5"/>
  <c r="AE35" i="5"/>
  <c r="AC34" i="5"/>
  <c r="AC48" i="5"/>
  <c r="AF42" i="5"/>
  <c r="AB40" i="5"/>
  <c r="AF33" i="5"/>
  <c r="AG55" i="5"/>
  <c r="AG39" i="5"/>
  <c r="AE38" i="5"/>
  <c r="AE34" i="5"/>
  <c r="AB63" i="5"/>
  <c r="AC63" i="5"/>
  <c r="AD63" i="5"/>
  <c r="AE63" i="5"/>
  <c r="AF63" i="5"/>
  <c r="AG63" i="5"/>
  <c r="AB64" i="5"/>
  <c r="AC64" i="5"/>
  <c r="AD64" i="5"/>
  <c r="AE64" i="5"/>
  <c r="AF64" i="5"/>
  <c r="AG64" i="5"/>
  <c r="AB65" i="5"/>
  <c r="AC65" i="5"/>
  <c r="AD65" i="5"/>
  <c r="AE65" i="5"/>
  <c r="AF65" i="5"/>
  <c r="AG65" i="5"/>
  <c r="AB66" i="5"/>
  <c r="AC66" i="5"/>
  <c r="AD66" i="5"/>
  <c r="AE66" i="5"/>
  <c r="AF66" i="5"/>
  <c r="AG66" i="5"/>
  <c r="AB67" i="5"/>
  <c r="AC67" i="5"/>
  <c r="AD67" i="5"/>
  <c r="AE67" i="5"/>
  <c r="AF67" i="5"/>
  <c r="AG67" i="5"/>
  <c r="AB68" i="5"/>
  <c r="AC68" i="5"/>
  <c r="AD68" i="5"/>
  <c r="AE68" i="5"/>
  <c r="AF68" i="5"/>
  <c r="AG68" i="5"/>
  <c r="AB69" i="5"/>
  <c r="AC69" i="5"/>
  <c r="AD69" i="5"/>
  <c r="AE69" i="5"/>
  <c r="AF69" i="5"/>
  <c r="AG69" i="5"/>
  <c r="AB70" i="5"/>
  <c r="AC70" i="5"/>
  <c r="AD70" i="5"/>
  <c r="AE70" i="5"/>
  <c r="AF70" i="5"/>
  <c r="AG70" i="5"/>
  <c r="AB71" i="5"/>
  <c r="AC71" i="5"/>
  <c r="AD71" i="5"/>
  <c r="AE71" i="5"/>
  <c r="AF71" i="5"/>
  <c r="AG71" i="5"/>
  <c r="AB72" i="5"/>
  <c r="AC72" i="5"/>
  <c r="AD72" i="5"/>
  <c r="AE72" i="5"/>
  <c r="AF72" i="5"/>
  <c r="AG72" i="5"/>
  <c r="AB73" i="5"/>
  <c r="AC73" i="5"/>
  <c r="AD73" i="5"/>
  <c r="AE73" i="5"/>
  <c r="AF73" i="5"/>
  <c r="AG73" i="5"/>
  <c r="AB74" i="5"/>
  <c r="AC74" i="5"/>
  <c r="AD74" i="5"/>
  <c r="AE74" i="5"/>
  <c r="AF74" i="5"/>
  <c r="AG74" i="5"/>
  <c r="AB75" i="5"/>
  <c r="AC75" i="5"/>
  <c r="AD75" i="5"/>
  <c r="AE75" i="5"/>
  <c r="AF75" i="5"/>
  <c r="AG75" i="5"/>
  <c r="AB76" i="5"/>
  <c r="AC76" i="5"/>
  <c r="AD76" i="5"/>
  <c r="AE76" i="5"/>
  <c r="AF76" i="5"/>
  <c r="AG76" i="5"/>
  <c r="AB77" i="5"/>
  <c r="AC77" i="5"/>
  <c r="AD77" i="5"/>
  <c r="AE77" i="5"/>
  <c r="AF77" i="5"/>
  <c r="AG77" i="5"/>
  <c r="AB78" i="5"/>
  <c r="AC78" i="5"/>
  <c r="AD78" i="5"/>
  <c r="AE78" i="5"/>
  <c r="AF78" i="5"/>
  <c r="AG78" i="5"/>
  <c r="AB79" i="5"/>
  <c r="AC79" i="5"/>
  <c r="AD79" i="5"/>
  <c r="AE79" i="5"/>
  <c r="AF79" i="5"/>
  <c r="AG79" i="5"/>
  <c r="AB80" i="5"/>
  <c r="AC80" i="5"/>
  <c r="AD80" i="5"/>
  <c r="AE80" i="5"/>
  <c r="AF80" i="5"/>
  <c r="AG80" i="5"/>
  <c r="AB81" i="5"/>
  <c r="AC81" i="5"/>
  <c r="AD81" i="5"/>
  <c r="AE81" i="5"/>
  <c r="AF81" i="5"/>
  <c r="AG81" i="5"/>
  <c r="AB82" i="5"/>
  <c r="AC82" i="5"/>
  <c r="AD82" i="5"/>
  <c r="AE82" i="5"/>
  <c r="AF82" i="5"/>
  <c r="AG82" i="5"/>
  <c r="AB83" i="5"/>
  <c r="AC83" i="5"/>
  <c r="AD83" i="5"/>
  <c r="AE83" i="5"/>
  <c r="AF83" i="5"/>
  <c r="AG83" i="5"/>
  <c r="AB84" i="5"/>
  <c r="AC84" i="5"/>
  <c r="AD84" i="5"/>
  <c r="AE84" i="5"/>
  <c r="AF84" i="5"/>
  <c r="AG84" i="5"/>
  <c r="AB85" i="5"/>
  <c r="AC85" i="5"/>
  <c r="AD85" i="5"/>
  <c r="AE85" i="5"/>
  <c r="AF85" i="5"/>
  <c r="AG85" i="5"/>
  <c r="AB86" i="5"/>
  <c r="AC86" i="5"/>
  <c r="AD86" i="5"/>
  <c r="AE86" i="5"/>
  <c r="AF86" i="5"/>
  <c r="AG86" i="5"/>
  <c r="AC62" i="5"/>
  <c r="AD62" i="5"/>
  <c r="AE62" i="5"/>
  <c r="AF62" i="5"/>
  <c r="AG62" i="5"/>
  <c r="B99" i="5" l="1"/>
  <c r="S3" i="5"/>
  <c r="V8" i="4" l="1"/>
  <c r="V9" i="4"/>
  <c r="V10" i="4"/>
  <c r="V11" i="4"/>
  <c r="V12" i="4"/>
  <c r="V13" i="4"/>
  <c r="W8" i="4"/>
  <c r="X8" i="4"/>
  <c r="Y8" i="4"/>
  <c r="Z8" i="4"/>
  <c r="T63" i="5"/>
  <c r="U63" i="5"/>
  <c r="V63" i="5"/>
  <c r="W63" i="5"/>
  <c r="X63" i="5"/>
  <c r="Y63" i="5"/>
  <c r="T64" i="5"/>
  <c r="U64" i="5"/>
  <c r="V64" i="5"/>
  <c r="W64" i="5"/>
  <c r="X64" i="5"/>
  <c r="Y64" i="5"/>
  <c r="T65" i="5"/>
  <c r="U65" i="5"/>
  <c r="V65" i="5"/>
  <c r="W65" i="5"/>
  <c r="X65" i="5"/>
  <c r="Y65" i="5"/>
  <c r="T66" i="5"/>
  <c r="U66" i="5"/>
  <c r="V66" i="5"/>
  <c r="W66" i="5"/>
  <c r="X66" i="5"/>
  <c r="Y66" i="5"/>
  <c r="T67" i="5"/>
  <c r="U67" i="5"/>
  <c r="V67" i="5"/>
  <c r="W67" i="5"/>
  <c r="X67" i="5"/>
  <c r="Y67" i="5"/>
  <c r="T68" i="5"/>
  <c r="U68" i="5"/>
  <c r="V68" i="5"/>
  <c r="W68" i="5"/>
  <c r="X68" i="5"/>
  <c r="Y68" i="5"/>
  <c r="T69" i="5"/>
  <c r="U69" i="5"/>
  <c r="V69" i="5"/>
  <c r="W69" i="5"/>
  <c r="X69" i="5"/>
  <c r="Y69" i="5"/>
  <c r="T70" i="5"/>
  <c r="U70" i="5"/>
  <c r="V70" i="5"/>
  <c r="W70" i="5"/>
  <c r="X70" i="5"/>
  <c r="Y70" i="5"/>
  <c r="T71" i="5"/>
  <c r="U71" i="5"/>
  <c r="V71" i="5"/>
  <c r="W71" i="5"/>
  <c r="X71" i="5"/>
  <c r="Y71" i="5"/>
  <c r="T72" i="5"/>
  <c r="U72" i="5"/>
  <c r="V72" i="5"/>
  <c r="W72" i="5"/>
  <c r="X72" i="5"/>
  <c r="Y72" i="5"/>
  <c r="T73" i="5"/>
  <c r="U73" i="5"/>
  <c r="V73" i="5"/>
  <c r="W73" i="5"/>
  <c r="X73" i="5"/>
  <c r="Y73" i="5"/>
  <c r="T74" i="5"/>
  <c r="U74" i="5"/>
  <c r="V74" i="5"/>
  <c r="W74" i="5"/>
  <c r="X74" i="5"/>
  <c r="Y74" i="5"/>
  <c r="T75" i="5"/>
  <c r="U75" i="5"/>
  <c r="V75" i="5"/>
  <c r="W75" i="5"/>
  <c r="X75" i="5"/>
  <c r="Y75" i="5"/>
  <c r="T76" i="5"/>
  <c r="U76" i="5"/>
  <c r="V76" i="5"/>
  <c r="W76" i="5"/>
  <c r="X76" i="5"/>
  <c r="Y76" i="5"/>
  <c r="T77" i="5"/>
  <c r="U77" i="5"/>
  <c r="V77" i="5"/>
  <c r="W77" i="5"/>
  <c r="X77" i="5"/>
  <c r="Y77" i="5"/>
  <c r="T78" i="5"/>
  <c r="U78" i="5"/>
  <c r="V78" i="5"/>
  <c r="W78" i="5"/>
  <c r="X78" i="5"/>
  <c r="Y78" i="5"/>
  <c r="T79" i="5"/>
  <c r="U79" i="5"/>
  <c r="V79" i="5"/>
  <c r="W79" i="5"/>
  <c r="X79" i="5"/>
  <c r="Y79" i="5"/>
  <c r="T80" i="5"/>
  <c r="U80" i="5"/>
  <c r="V80" i="5"/>
  <c r="W80" i="5"/>
  <c r="X80" i="5"/>
  <c r="Y80" i="5"/>
  <c r="T81" i="5"/>
  <c r="U81" i="5"/>
  <c r="V81" i="5"/>
  <c r="W81" i="5"/>
  <c r="X81" i="5"/>
  <c r="Y81" i="5"/>
  <c r="T82" i="5"/>
  <c r="U82" i="5"/>
  <c r="V82" i="5"/>
  <c r="W82" i="5"/>
  <c r="X82" i="5"/>
  <c r="Y82" i="5"/>
  <c r="T83" i="5"/>
  <c r="U83" i="5"/>
  <c r="V83" i="5"/>
  <c r="W83" i="5"/>
  <c r="X83" i="5"/>
  <c r="Y83" i="5"/>
  <c r="T84" i="5"/>
  <c r="U84" i="5"/>
  <c r="V84" i="5"/>
  <c r="W84" i="5"/>
  <c r="X84" i="5"/>
  <c r="Y84" i="5"/>
  <c r="T85" i="5"/>
  <c r="U85" i="5"/>
  <c r="V85" i="5"/>
  <c r="W85" i="5"/>
  <c r="X85" i="5"/>
  <c r="Y85" i="5"/>
  <c r="T86" i="5"/>
  <c r="U86" i="5"/>
  <c r="V86" i="5"/>
  <c r="W86" i="5"/>
  <c r="X86" i="5"/>
  <c r="Y86" i="5"/>
  <c r="V62" i="5"/>
  <c r="W62" i="5"/>
  <c r="X62" i="5"/>
  <c r="Y62" i="5"/>
  <c r="U62" i="5"/>
  <c r="T62" i="5"/>
  <c r="V4" i="4"/>
  <c r="W4" i="4"/>
  <c r="X4" i="4"/>
  <c r="Y4" i="4"/>
  <c r="Z4" i="4"/>
  <c r="V5" i="4"/>
  <c r="W5" i="4"/>
  <c r="X5" i="4"/>
  <c r="Y5" i="4"/>
  <c r="Z5" i="4"/>
  <c r="V6" i="4"/>
  <c r="W6" i="4"/>
  <c r="X6" i="4"/>
  <c r="Y6" i="4"/>
  <c r="Z6" i="4"/>
  <c r="V7" i="4"/>
  <c r="W7" i="4"/>
  <c r="X7" i="4"/>
  <c r="Y7" i="4"/>
  <c r="Z7" i="4"/>
  <c r="W9" i="4"/>
  <c r="X9" i="4"/>
  <c r="Y9" i="4"/>
  <c r="Z9" i="4"/>
  <c r="W10" i="4"/>
  <c r="X10" i="4"/>
  <c r="Y10" i="4"/>
  <c r="Z10" i="4"/>
  <c r="W11" i="4"/>
  <c r="X11" i="4"/>
  <c r="Y11" i="4"/>
  <c r="Z11" i="4"/>
  <c r="W12" i="4"/>
  <c r="X12" i="4"/>
  <c r="Y12" i="4"/>
  <c r="Z12" i="4"/>
  <c r="W13" i="4"/>
  <c r="X13" i="4"/>
  <c r="Y13" i="4"/>
  <c r="Z13" i="4"/>
  <c r="V14" i="4"/>
  <c r="W14" i="4"/>
  <c r="X14" i="4"/>
  <c r="Y14" i="4"/>
  <c r="Z14" i="4"/>
  <c r="V15" i="4"/>
  <c r="W15" i="4"/>
  <c r="X15" i="4"/>
  <c r="Y15" i="4"/>
  <c r="Z15" i="4"/>
  <c r="V16" i="4"/>
  <c r="W16" i="4"/>
  <c r="X16" i="4"/>
  <c r="Y16" i="4"/>
  <c r="Z16" i="4"/>
  <c r="V17" i="4"/>
  <c r="W17" i="4"/>
  <c r="X17" i="4"/>
  <c r="Y17" i="4"/>
  <c r="Z17" i="4"/>
  <c r="V18" i="4"/>
  <c r="W18" i="4"/>
  <c r="X18" i="4"/>
  <c r="Y18" i="4"/>
  <c r="Z18" i="4"/>
  <c r="V19" i="4"/>
  <c r="W19" i="4"/>
  <c r="X19" i="4"/>
  <c r="Y19" i="4"/>
  <c r="Z19" i="4"/>
  <c r="V20" i="4"/>
  <c r="W20" i="4"/>
  <c r="X20" i="4"/>
  <c r="Y20" i="4"/>
  <c r="Z20" i="4"/>
  <c r="V21" i="4"/>
  <c r="W21" i="4"/>
  <c r="X21" i="4"/>
  <c r="Y21" i="4"/>
  <c r="Z21" i="4"/>
  <c r="V22" i="4"/>
  <c r="W22" i="4"/>
  <c r="X22" i="4"/>
  <c r="Y22" i="4"/>
  <c r="Z22" i="4"/>
  <c r="V23" i="4"/>
  <c r="W23" i="4"/>
  <c r="X23" i="4"/>
  <c r="Y23" i="4"/>
  <c r="Z23" i="4"/>
  <c r="V24" i="4"/>
  <c r="W24" i="4"/>
  <c r="X24" i="4"/>
  <c r="Y24" i="4"/>
  <c r="Z24" i="4"/>
  <c r="V25" i="4"/>
  <c r="W25" i="4"/>
  <c r="X25" i="4"/>
  <c r="Y25" i="4"/>
  <c r="Z25" i="4"/>
  <c r="V26" i="4"/>
  <c r="W26" i="4"/>
  <c r="X26" i="4"/>
  <c r="Y26" i="4"/>
  <c r="Z26" i="4"/>
  <c r="V27" i="4"/>
  <c r="W27" i="4"/>
  <c r="X27" i="4"/>
  <c r="Y27" i="4"/>
  <c r="Z27" i="4"/>
  <c r="W3" i="4"/>
  <c r="X3" i="4"/>
  <c r="Y3" i="4"/>
  <c r="Z3" i="4"/>
  <c r="V3" i="4"/>
  <c r="A32" i="4" l="1"/>
  <c r="S4" i="4" l="1"/>
  <c r="S5" i="4"/>
  <c r="S6" i="4"/>
  <c r="S7" i="4"/>
  <c r="S8" i="4"/>
  <c r="S9" i="4"/>
  <c r="S10" i="4"/>
  <c r="S11" i="4"/>
  <c r="S12" i="4"/>
  <c r="S13" i="4"/>
  <c r="S14" i="4"/>
  <c r="S15" i="4"/>
  <c r="S16" i="4"/>
  <c r="S17" i="4"/>
  <c r="S18" i="4"/>
  <c r="S19" i="4"/>
  <c r="S20" i="4"/>
  <c r="S21" i="4"/>
  <c r="S22" i="4"/>
  <c r="S23" i="4"/>
  <c r="S24" i="4"/>
  <c r="S25" i="4"/>
  <c r="S26" i="4"/>
  <c r="S3" i="4"/>
  <c r="Q4" i="4" l="1"/>
  <c r="Q5" i="4"/>
  <c r="Q6" i="4"/>
  <c r="Q7" i="4"/>
  <c r="Q8" i="4"/>
  <c r="Q9" i="4"/>
  <c r="Q10" i="4"/>
  <c r="Q11" i="4"/>
  <c r="Q12" i="4"/>
  <c r="Q13" i="4"/>
  <c r="Q14" i="4"/>
  <c r="Q15" i="4"/>
  <c r="Q16" i="4"/>
  <c r="Q17" i="4"/>
  <c r="Q18" i="4"/>
  <c r="Q19" i="4"/>
  <c r="Q20" i="4"/>
  <c r="Q21" i="4"/>
  <c r="Q22" i="4"/>
  <c r="Q23" i="4"/>
  <c r="Q24" i="4"/>
  <c r="Q25" i="4"/>
  <c r="Q26" i="4"/>
  <c r="Q3" i="4"/>
  <c r="O4" i="4"/>
  <c r="O5" i="4"/>
  <c r="O6" i="4"/>
  <c r="O7" i="4"/>
  <c r="O8" i="4"/>
  <c r="O9" i="4"/>
  <c r="O10" i="4"/>
  <c r="O11" i="4"/>
  <c r="O12" i="4"/>
  <c r="O13" i="4"/>
  <c r="O14" i="4"/>
  <c r="O15" i="4"/>
  <c r="O16" i="4"/>
  <c r="O17" i="4"/>
  <c r="O18" i="4"/>
  <c r="O19" i="4"/>
  <c r="O20" i="4"/>
  <c r="O21" i="4"/>
  <c r="O22" i="4"/>
  <c r="O23" i="4"/>
  <c r="O24" i="4"/>
  <c r="O25" i="4"/>
  <c r="O26" i="4"/>
  <c r="O27" i="4"/>
  <c r="O3" i="4"/>
  <c r="DC28" i="5"/>
  <c r="DB28" i="5"/>
  <c r="DA28" i="5"/>
  <c r="CZ28" i="5"/>
  <c r="CY28" i="5"/>
  <c r="CX28" i="5"/>
  <c r="CW28" i="5"/>
  <c r="CV28" i="5"/>
  <c r="CU28" i="5"/>
  <c r="CT28" i="5"/>
  <c r="CS28" i="5"/>
  <c r="CR28" i="5"/>
  <c r="CQ28" i="5"/>
  <c r="CP28" i="5"/>
  <c r="CO28" i="5"/>
  <c r="CN28" i="5"/>
  <c r="CM28" i="5"/>
  <c r="CL28" i="5"/>
  <c r="CK28" i="5"/>
  <c r="CJ28" i="5"/>
  <c r="CI28" i="5"/>
  <c r="CH28" i="5"/>
  <c r="CG28" i="5"/>
  <c r="CF28" i="5"/>
  <c r="AX28" i="5"/>
  <c r="AW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DC27" i="5"/>
  <c r="DB27" i="5"/>
  <c r="DA27" i="5"/>
  <c r="CZ27" i="5"/>
  <c r="CY27" i="5"/>
  <c r="CX27" i="5"/>
  <c r="CW27" i="5"/>
  <c r="CV27" i="5"/>
  <c r="CU27" i="5"/>
  <c r="CT27" i="5"/>
  <c r="CS27" i="5"/>
  <c r="CR27" i="5"/>
  <c r="CQ27" i="5"/>
  <c r="CP27" i="5"/>
  <c r="CO27" i="5"/>
  <c r="CN27" i="5"/>
  <c r="CM27" i="5"/>
  <c r="CL27" i="5"/>
  <c r="CK27" i="5"/>
  <c r="CJ27" i="5"/>
  <c r="CI27" i="5"/>
  <c r="CH27" i="5"/>
  <c r="CG27" i="5"/>
  <c r="CF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DC26" i="5"/>
  <c r="DB26" i="5"/>
  <c r="DA26" i="5"/>
  <c r="CZ26" i="5"/>
  <c r="CY26" i="5"/>
  <c r="CX26" i="5"/>
  <c r="CW26" i="5"/>
  <c r="CV26" i="5"/>
  <c r="CU26" i="5"/>
  <c r="CT26" i="5"/>
  <c r="CS26" i="5"/>
  <c r="CR26" i="5"/>
  <c r="CQ26" i="5"/>
  <c r="CP26" i="5"/>
  <c r="CO26" i="5"/>
  <c r="CN26" i="5"/>
  <c r="CM26" i="5"/>
  <c r="CL26" i="5"/>
  <c r="CK26" i="5"/>
  <c r="CJ26" i="5"/>
  <c r="CI26" i="5"/>
  <c r="CH26" i="5"/>
  <c r="CG26" i="5"/>
  <c r="CF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DC25" i="5"/>
  <c r="DB25" i="5"/>
  <c r="DA25" i="5"/>
  <c r="CZ25" i="5"/>
  <c r="CY25" i="5"/>
  <c r="CX25" i="5"/>
  <c r="CW25" i="5"/>
  <c r="CV25" i="5"/>
  <c r="CU25" i="5"/>
  <c r="CT25" i="5"/>
  <c r="CS25" i="5"/>
  <c r="CR25" i="5"/>
  <c r="CQ25" i="5"/>
  <c r="CP25" i="5"/>
  <c r="CO25" i="5"/>
  <c r="CN25" i="5"/>
  <c r="CM25" i="5"/>
  <c r="CL25" i="5"/>
  <c r="CK25" i="5"/>
  <c r="CJ25" i="5"/>
  <c r="CI25" i="5"/>
  <c r="CH25" i="5"/>
  <c r="CG25" i="5"/>
  <c r="CF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DC24" i="5"/>
  <c r="DB24" i="5"/>
  <c r="DA24" i="5"/>
  <c r="CZ24" i="5"/>
  <c r="CY24" i="5"/>
  <c r="CX24" i="5"/>
  <c r="CW24" i="5"/>
  <c r="CV24" i="5"/>
  <c r="CU24" i="5"/>
  <c r="CT24" i="5"/>
  <c r="CS24" i="5"/>
  <c r="CR24" i="5"/>
  <c r="CQ24" i="5"/>
  <c r="CP24" i="5"/>
  <c r="CO24" i="5"/>
  <c r="CN24" i="5"/>
  <c r="CM24" i="5"/>
  <c r="CL24" i="5"/>
  <c r="CK24" i="5"/>
  <c r="CJ24" i="5"/>
  <c r="CI24" i="5"/>
  <c r="CH24" i="5"/>
  <c r="CG24" i="5"/>
  <c r="CF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DC23" i="5"/>
  <c r="DB23" i="5"/>
  <c r="DA23" i="5"/>
  <c r="CZ23" i="5"/>
  <c r="CY23" i="5"/>
  <c r="CX23" i="5"/>
  <c r="CW23" i="5"/>
  <c r="CV23" i="5"/>
  <c r="CU23" i="5"/>
  <c r="CT23" i="5"/>
  <c r="CS23" i="5"/>
  <c r="CR23" i="5"/>
  <c r="CQ23" i="5"/>
  <c r="CP23" i="5"/>
  <c r="CO23" i="5"/>
  <c r="CN23" i="5"/>
  <c r="CM23" i="5"/>
  <c r="CL23" i="5"/>
  <c r="CK23" i="5"/>
  <c r="CJ23" i="5"/>
  <c r="CI23" i="5"/>
  <c r="CH23" i="5"/>
  <c r="CG23" i="5"/>
  <c r="CF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DC22" i="5"/>
  <c r="DB22" i="5"/>
  <c r="DA22" i="5"/>
  <c r="CZ22" i="5"/>
  <c r="CY22" i="5"/>
  <c r="CX22" i="5"/>
  <c r="CW22" i="5"/>
  <c r="CV22" i="5"/>
  <c r="CU22" i="5"/>
  <c r="CT22" i="5"/>
  <c r="CS22" i="5"/>
  <c r="CR22" i="5"/>
  <c r="CQ22" i="5"/>
  <c r="CP22" i="5"/>
  <c r="CO22" i="5"/>
  <c r="CN22" i="5"/>
  <c r="CM22" i="5"/>
  <c r="CL22" i="5"/>
  <c r="CK22" i="5"/>
  <c r="CJ22" i="5"/>
  <c r="CI22" i="5"/>
  <c r="CH22" i="5"/>
  <c r="CG22" i="5"/>
  <c r="CF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DC21" i="5"/>
  <c r="DB21" i="5"/>
  <c r="DA21" i="5"/>
  <c r="CZ21" i="5"/>
  <c r="CY21" i="5"/>
  <c r="CX21" i="5"/>
  <c r="CW21" i="5"/>
  <c r="CV21" i="5"/>
  <c r="CU21" i="5"/>
  <c r="CT21" i="5"/>
  <c r="CS21" i="5"/>
  <c r="CR21" i="5"/>
  <c r="CQ21" i="5"/>
  <c r="CP21" i="5"/>
  <c r="CO21" i="5"/>
  <c r="CN21" i="5"/>
  <c r="CM21" i="5"/>
  <c r="CL21" i="5"/>
  <c r="CK21" i="5"/>
  <c r="CJ21" i="5"/>
  <c r="CI21" i="5"/>
  <c r="CH21" i="5"/>
  <c r="CG21" i="5"/>
  <c r="CF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DC20" i="5"/>
  <c r="DB20" i="5"/>
  <c r="DA20" i="5"/>
  <c r="CZ20" i="5"/>
  <c r="CY20" i="5"/>
  <c r="CX20" i="5"/>
  <c r="CW20" i="5"/>
  <c r="CV20" i="5"/>
  <c r="CU20" i="5"/>
  <c r="CT20" i="5"/>
  <c r="CS20" i="5"/>
  <c r="CR20" i="5"/>
  <c r="CQ20" i="5"/>
  <c r="CP20" i="5"/>
  <c r="CO20" i="5"/>
  <c r="CN20" i="5"/>
  <c r="CM20" i="5"/>
  <c r="CL20" i="5"/>
  <c r="CK20" i="5"/>
  <c r="CJ20" i="5"/>
  <c r="CI20" i="5"/>
  <c r="CH20" i="5"/>
  <c r="CG20" i="5"/>
  <c r="CF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DC19" i="5"/>
  <c r="DB19" i="5"/>
  <c r="DA19" i="5"/>
  <c r="CZ19" i="5"/>
  <c r="CY19" i="5"/>
  <c r="CX19" i="5"/>
  <c r="CW19" i="5"/>
  <c r="CV19" i="5"/>
  <c r="CU19" i="5"/>
  <c r="CT19" i="5"/>
  <c r="CS19" i="5"/>
  <c r="CR19" i="5"/>
  <c r="CQ19" i="5"/>
  <c r="CP19" i="5"/>
  <c r="CO19" i="5"/>
  <c r="CN19" i="5"/>
  <c r="CM19" i="5"/>
  <c r="CL19" i="5"/>
  <c r="CK19" i="5"/>
  <c r="CJ19" i="5"/>
  <c r="CI19" i="5"/>
  <c r="CH19" i="5"/>
  <c r="CG19" i="5"/>
  <c r="CF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DC18" i="5"/>
  <c r="DB18" i="5"/>
  <c r="DA18" i="5"/>
  <c r="CZ18" i="5"/>
  <c r="CY18" i="5"/>
  <c r="CX18" i="5"/>
  <c r="CW18" i="5"/>
  <c r="CV18" i="5"/>
  <c r="CU18" i="5"/>
  <c r="CT18" i="5"/>
  <c r="CS18" i="5"/>
  <c r="CR18" i="5"/>
  <c r="CQ18" i="5"/>
  <c r="CP18" i="5"/>
  <c r="CO18" i="5"/>
  <c r="CN18" i="5"/>
  <c r="CM18" i="5"/>
  <c r="CL18" i="5"/>
  <c r="CK18" i="5"/>
  <c r="CJ18" i="5"/>
  <c r="CI18" i="5"/>
  <c r="CH18" i="5"/>
  <c r="CG18" i="5"/>
  <c r="CF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DC17" i="5"/>
  <c r="DB17" i="5"/>
  <c r="DA17" i="5"/>
  <c r="CZ17" i="5"/>
  <c r="CY17" i="5"/>
  <c r="CX17" i="5"/>
  <c r="CW17" i="5"/>
  <c r="CV17" i="5"/>
  <c r="CU17" i="5"/>
  <c r="CT17" i="5"/>
  <c r="CS17" i="5"/>
  <c r="CR17" i="5"/>
  <c r="CQ17" i="5"/>
  <c r="CP17" i="5"/>
  <c r="CO17" i="5"/>
  <c r="CN17" i="5"/>
  <c r="CM17" i="5"/>
  <c r="CL17" i="5"/>
  <c r="CK17" i="5"/>
  <c r="CJ17" i="5"/>
  <c r="CI17" i="5"/>
  <c r="CH17" i="5"/>
  <c r="CG17" i="5"/>
  <c r="CF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DC16" i="5"/>
  <c r="DB16" i="5"/>
  <c r="DA16" i="5"/>
  <c r="CZ16" i="5"/>
  <c r="CY16" i="5"/>
  <c r="CX16" i="5"/>
  <c r="CW16" i="5"/>
  <c r="CV16" i="5"/>
  <c r="CU16" i="5"/>
  <c r="CT16" i="5"/>
  <c r="CS16" i="5"/>
  <c r="CR16" i="5"/>
  <c r="CQ16" i="5"/>
  <c r="CP16" i="5"/>
  <c r="CO16" i="5"/>
  <c r="CN16" i="5"/>
  <c r="CM16" i="5"/>
  <c r="CL16" i="5"/>
  <c r="CK16" i="5"/>
  <c r="CJ16" i="5"/>
  <c r="CI16" i="5"/>
  <c r="CH16" i="5"/>
  <c r="CG16" i="5"/>
  <c r="CF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DC15" i="5"/>
  <c r="DB15" i="5"/>
  <c r="DA15" i="5"/>
  <c r="CZ15" i="5"/>
  <c r="CY15" i="5"/>
  <c r="CX15" i="5"/>
  <c r="CW15" i="5"/>
  <c r="CV15" i="5"/>
  <c r="CU15" i="5"/>
  <c r="CT15" i="5"/>
  <c r="CS15" i="5"/>
  <c r="CR15" i="5"/>
  <c r="CQ15" i="5"/>
  <c r="CP15" i="5"/>
  <c r="CO15" i="5"/>
  <c r="CN15" i="5"/>
  <c r="CM15" i="5"/>
  <c r="CL15" i="5"/>
  <c r="CK15" i="5"/>
  <c r="CJ15" i="5"/>
  <c r="CI15" i="5"/>
  <c r="CH15" i="5"/>
  <c r="CG15" i="5"/>
  <c r="CF15" i="5"/>
  <c r="AX15"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DC14" i="5"/>
  <c r="DB14" i="5"/>
  <c r="DA14" i="5"/>
  <c r="CZ14" i="5"/>
  <c r="CY14" i="5"/>
  <c r="CX14" i="5"/>
  <c r="CW14" i="5"/>
  <c r="CV14" i="5"/>
  <c r="CU14" i="5"/>
  <c r="CT14" i="5"/>
  <c r="CS14" i="5"/>
  <c r="CR14" i="5"/>
  <c r="CQ14" i="5"/>
  <c r="CP14" i="5"/>
  <c r="CO14" i="5"/>
  <c r="CN14" i="5"/>
  <c r="CM14" i="5"/>
  <c r="CL14" i="5"/>
  <c r="CK14" i="5"/>
  <c r="CJ14" i="5"/>
  <c r="CI14" i="5"/>
  <c r="CH14" i="5"/>
  <c r="CG14" i="5"/>
  <c r="CF14" i="5"/>
  <c r="AX14"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DC13" i="5"/>
  <c r="DB13" i="5"/>
  <c r="DA13" i="5"/>
  <c r="CZ13" i="5"/>
  <c r="CY13" i="5"/>
  <c r="CX13" i="5"/>
  <c r="CW13" i="5"/>
  <c r="CV13" i="5"/>
  <c r="CU13" i="5"/>
  <c r="CT13" i="5"/>
  <c r="CS13" i="5"/>
  <c r="CR13" i="5"/>
  <c r="CQ13" i="5"/>
  <c r="CP13" i="5"/>
  <c r="CO13" i="5"/>
  <c r="CN13" i="5"/>
  <c r="CM13" i="5"/>
  <c r="CL13" i="5"/>
  <c r="CK13" i="5"/>
  <c r="CJ13" i="5"/>
  <c r="CI13" i="5"/>
  <c r="CH13" i="5"/>
  <c r="CG13" i="5"/>
  <c r="CF13" i="5"/>
  <c r="AX13"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DC12" i="5"/>
  <c r="DB12" i="5"/>
  <c r="DA12" i="5"/>
  <c r="CZ12" i="5"/>
  <c r="CY12" i="5"/>
  <c r="CX12" i="5"/>
  <c r="CW12" i="5"/>
  <c r="CV12" i="5"/>
  <c r="CU12" i="5"/>
  <c r="CT12" i="5"/>
  <c r="CS12" i="5"/>
  <c r="CR12" i="5"/>
  <c r="CQ12" i="5"/>
  <c r="CP12" i="5"/>
  <c r="CO12" i="5"/>
  <c r="CN12" i="5"/>
  <c r="CM12" i="5"/>
  <c r="CL12" i="5"/>
  <c r="CK12" i="5"/>
  <c r="CJ12" i="5"/>
  <c r="CI12" i="5"/>
  <c r="CH12" i="5"/>
  <c r="CG12" i="5"/>
  <c r="CF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DC11" i="5"/>
  <c r="DB11" i="5"/>
  <c r="DA11" i="5"/>
  <c r="CZ11" i="5"/>
  <c r="CY11" i="5"/>
  <c r="CX11" i="5"/>
  <c r="CW11" i="5"/>
  <c r="CV11" i="5"/>
  <c r="CU11" i="5"/>
  <c r="CT11" i="5"/>
  <c r="CS11" i="5"/>
  <c r="CR11" i="5"/>
  <c r="CQ11" i="5"/>
  <c r="CP11" i="5"/>
  <c r="CO11" i="5"/>
  <c r="CN11" i="5"/>
  <c r="CM11" i="5"/>
  <c r="CL11" i="5"/>
  <c r="CK11" i="5"/>
  <c r="CJ11" i="5"/>
  <c r="CI11" i="5"/>
  <c r="CH11" i="5"/>
  <c r="CG11" i="5"/>
  <c r="CF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DC10" i="5"/>
  <c r="DB10" i="5"/>
  <c r="DA10" i="5"/>
  <c r="CZ10" i="5"/>
  <c r="CY10" i="5"/>
  <c r="CX10" i="5"/>
  <c r="CW10" i="5"/>
  <c r="CV10" i="5"/>
  <c r="CU10" i="5"/>
  <c r="CT10" i="5"/>
  <c r="CS10" i="5"/>
  <c r="CR10" i="5"/>
  <c r="CQ10" i="5"/>
  <c r="CP10" i="5"/>
  <c r="CO10" i="5"/>
  <c r="CN10" i="5"/>
  <c r="CM10" i="5"/>
  <c r="CL10" i="5"/>
  <c r="CK10" i="5"/>
  <c r="CJ10" i="5"/>
  <c r="CI10" i="5"/>
  <c r="CH10" i="5"/>
  <c r="CG10" i="5"/>
  <c r="CF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DC9" i="5"/>
  <c r="DB9" i="5"/>
  <c r="DA9" i="5"/>
  <c r="CZ9" i="5"/>
  <c r="CY9" i="5"/>
  <c r="CX9" i="5"/>
  <c r="CW9" i="5"/>
  <c r="CV9" i="5"/>
  <c r="CU9" i="5"/>
  <c r="CT9" i="5"/>
  <c r="CS9" i="5"/>
  <c r="CR9" i="5"/>
  <c r="CQ9" i="5"/>
  <c r="CP9" i="5"/>
  <c r="CO9" i="5"/>
  <c r="CN9" i="5"/>
  <c r="CM9" i="5"/>
  <c r="CL9" i="5"/>
  <c r="CK9" i="5"/>
  <c r="CJ9" i="5"/>
  <c r="CI9" i="5"/>
  <c r="CH9" i="5"/>
  <c r="CG9" i="5"/>
  <c r="CF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DC8" i="5"/>
  <c r="DB8" i="5"/>
  <c r="DA8" i="5"/>
  <c r="CZ8" i="5"/>
  <c r="CY8" i="5"/>
  <c r="CX8" i="5"/>
  <c r="CW8" i="5"/>
  <c r="CV8" i="5"/>
  <c r="CU8" i="5"/>
  <c r="CT8" i="5"/>
  <c r="CS8" i="5"/>
  <c r="CR8" i="5"/>
  <c r="CQ8" i="5"/>
  <c r="CP8" i="5"/>
  <c r="CO8" i="5"/>
  <c r="CN8" i="5"/>
  <c r="CM8" i="5"/>
  <c r="CL8" i="5"/>
  <c r="CK8" i="5"/>
  <c r="CJ8" i="5"/>
  <c r="CI8" i="5"/>
  <c r="CH8" i="5"/>
  <c r="CG8" i="5"/>
  <c r="CF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DC7" i="5"/>
  <c r="DB7" i="5"/>
  <c r="DA7" i="5"/>
  <c r="CZ7" i="5"/>
  <c r="CY7" i="5"/>
  <c r="CX7" i="5"/>
  <c r="CW7" i="5"/>
  <c r="CV7" i="5"/>
  <c r="CU7" i="5"/>
  <c r="CT7" i="5"/>
  <c r="CS7" i="5"/>
  <c r="CR7" i="5"/>
  <c r="CQ7" i="5"/>
  <c r="CP7" i="5"/>
  <c r="CO7" i="5"/>
  <c r="CN7" i="5"/>
  <c r="CM7" i="5"/>
  <c r="CL7" i="5"/>
  <c r="CK7" i="5"/>
  <c r="CJ7" i="5"/>
  <c r="CI7" i="5"/>
  <c r="CH7" i="5"/>
  <c r="CG7" i="5"/>
  <c r="CF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DC6" i="5"/>
  <c r="DB6" i="5"/>
  <c r="DA6" i="5"/>
  <c r="CZ6" i="5"/>
  <c r="CY6" i="5"/>
  <c r="CX6" i="5"/>
  <c r="CW6" i="5"/>
  <c r="CV6" i="5"/>
  <c r="CU6" i="5"/>
  <c r="CT6" i="5"/>
  <c r="CS6" i="5"/>
  <c r="CR6" i="5"/>
  <c r="CQ6" i="5"/>
  <c r="CP6" i="5"/>
  <c r="CO6" i="5"/>
  <c r="CN6" i="5"/>
  <c r="CM6" i="5"/>
  <c r="CL6" i="5"/>
  <c r="CK6" i="5"/>
  <c r="CJ6" i="5"/>
  <c r="CI6" i="5"/>
  <c r="CH6" i="5"/>
  <c r="CG6" i="5"/>
  <c r="CF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DC5" i="5"/>
  <c r="DB5" i="5"/>
  <c r="DA5" i="5"/>
  <c r="CZ5" i="5"/>
  <c r="CY5" i="5"/>
  <c r="CX5" i="5"/>
  <c r="CW5" i="5"/>
  <c r="CV5" i="5"/>
  <c r="CU5" i="5"/>
  <c r="CT5" i="5"/>
  <c r="CS5" i="5"/>
  <c r="CR5" i="5"/>
  <c r="CQ5" i="5"/>
  <c r="CP5" i="5"/>
  <c r="CO5" i="5"/>
  <c r="CN5" i="5"/>
  <c r="CM5" i="5"/>
  <c r="CL5" i="5"/>
  <c r="CK5" i="5"/>
  <c r="CJ5" i="5"/>
  <c r="CI5" i="5"/>
  <c r="CH5" i="5"/>
  <c r="CG5" i="5"/>
  <c r="CF5" i="5"/>
  <c r="AX5" i="5"/>
  <c r="AW5" i="5"/>
  <c r="AV5" i="5"/>
  <c r="AU5" i="5"/>
  <c r="AT5" i="5"/>
  <c r="AS5" i="5"/>
  <c r="AR5" i="5"/>
  <c r="AQ5" i="5"/>
  <c r="AP5" i="5"/>
  <c r="AO5" i="5"/>
  <c r="AN5" i="5"/>
  <c r="AM5" i="5"/>
  <c r="AL5" i="5"/>
  <c r="AK5" i="5"/>
  <c r="AJ5" i="5"/>
  <c r="AI5" i="5"/>
  <c r="AH5" i="5"/>
  <c r="AG5" i="5"/>
  <c r="AF5" i="5"/>
  <c r="AE5" i="5"/>
  <c r="AD5" i="5"/>
  <c r="AC5" i="5"/>
  <c r="AB5" i="5"/>
  <c r="AA5" i="5"/>
  <c r="Z5" i="5"/>
  <c r="Y5" i="5"/>
  <c r="X5" i="5"/>
  <c r="W5" i="5"/>
  <c r="V5" i="5"/>
  <c r="U5" i="5"/>
  <c r="T5" i="5"/>
  <c r="S5" i="5"/>
  <c r="DC4" i="5"/>
  <c r="DB4" i="5"/>
  <c r="DA4" i="5"/>
  <c r="CZ4" i="5"/>
  <c r="CY4" i="5"/>
  <c r="CX4" i="5"/>
  <c r="CW4" i="5"/>
  <c r="CV4" i="5"/>
  <c r="CU4" i="5"/>
  <c r="CT4" i="5"/>
  <c r="CS4" i="5"/>
  <c r="CR4" i="5"/>
  <c r="CQ4" i="5"/>
  <c r="CP4" i="5"/>
  <c r="CO4" i="5"/>
  <c r="CN4" i="5"/>
  <c r="CM4" i="5"/>
  <c r="CL4" i="5"/>
  <c r="CK4" i="5"/>
  <c r="CJ4" i="5"/>
  <c r="CI4" i="5"/>
  <c r="CH4" i="5"/>
  <c r="CG4" i="5"/>
  <c r="CF4" i="5"/>
  <c r="AX4" i="5"/>
  <c r="AW4" i="5"/>
  <c r="AV4" i="5"/>
  <c r="AU4" i="5"/>
  <c r="AT4" i="5"/>
  <c r="AS4" i="5"/>
  <c r="AR4" i="5"/>
  <c r="AQ4" i="5"/>
  <c r="AP4" i="5"/>
  <c r="AO4" i="5"/>
  <c r="AN4" i="5"/>
  <c r="AM4" i="5"/>
  <c r="AL4" i="5"/>
  <c r="AK4" i="5"/>
  <c r="AJ4" i="5"/>
  <c r="AI4" i="5"/>
  <c r="AH4" i="5"/>
  <c r="AG4" i="5"/>
  <c r="AF4" i="5"/>
  <c r="AE4" i="5"/>
  <c r="AD4" i="5"/>
  <c r="AC4" i="5"/>
  <c r="AB4" i="5"/>
  <c r="AA4" i="5"/>
  <c r="Z4" i="5"/>
  <c r="Y4" i="5"/>
  <c r="X4" i="5"/>
  <c r="W4" i="5"/>
  <c r="V4" i="5"/>
  <c r="U4" i="5"/>
  <c r="T4" i="5"/>
  <c r="S4" i="5"/>
  <c r="DC3" i="5"/>
  <c r="DB3" i="5"/>
  <c r="DA3" i="5"/>
  <c r="CZ3" i="5"/>
  <c r="CY3" i="5"/>
  <c r="CX3" i="5"/>
  <c r="CW3" i="5"/>
  <c r="CV3" i="5"/>
  <c r="CU3" i="5"/>
  <c r="CT3" i="5"/>
  <c r="CS3" i="5"/>
  <c r="CR3" i="5"/>
  <c r="CQ3" i="5"/>
  <c r="CP3" i="5"/>
  <c r="CO3" i="5"/>
  <c r="CN3" i="5"/>
  <c r="CM3" i="5"/>
  <c r="CL3" i="5"/>
  <c r="CK3" i="5"/>
  <c r="CJ3" i="5"/>
  <c r="CI3" i="5"/>
  <c r="CH3" i="5"/>
  <c r="CG3" i="5"/>
  <c r="CF3" i="5"/>
  <c r="AX3" i="5"/>
  <c r="AW3" i="5"/>
  <c r="AV3" i="5"/>
  <c r="AU3" i="5"/>
  <c r="AT3" i="5"/>
  <c r="AS3" i="5"/>
  <c r="AR3" i="5"/>
  <c r="AQ3" i="5"/>
  <c r="AP3" i="5"/>
  <c r="AO3" i="5"/>
  <c r="AN3" i="5"/>
  <c r="AM3" i="5"/>
  <c r="AL3" i="5"/>
  <c r="AK3" i="5"/>
  <c r="AJ3" i="5"/>
  <c r="AI3" i="5"/>
  <c r="AH3" i="5"/>
  <c r="AG3" i="5"/>
  <c r="AF3" i="5"/>
  <c r="AE3" i="5"/>
  <c r="AD3" i="5"/>
  <c r="AC3" i="5"/>
  <c r="AB3" i="5"/>
  <c r="AA3" i="5"/>
  <c r="Z3" i="5"/>
  <c r="Y3" i="5"/>
  <c r="X3" i="5"/>
  <c r="W3" i="5"/>
  <c r="V3" i="5"/>
  <c r="U3" i="5"/>
  <c r="T3" i="5"/>
</calcChain>
</file>

<file path=xl/sharedStrings.xml><?xml version="1.0" encoding="utf-8"?>
<sst xmlns="http://schemas.openxmlformats.org/spreadsheetml/2006/main" count="473" uniqueCount="192">
  <si>
    <t>Kontakt hälsning</t>
  </si>
  <si>
    <t>Kontakt samarbete</t>
  </si>
  <si>
    <t>Kontakt hantering</t>
  </si>
  <si>
    <t>Lek 1 leklust</t>
  </si>
  <si>
    <t>Lek 1 gripande</t>
  </si>
  <si>
    <t>Lek 1 dragkamp</t>
  </si>
  <si>
    <t>Lek 2 leklust</t>
  </si>
  <si>
    <t>Lek 2 gripande</t>
  </si>
  <si>
    <t>Avst lek intresse</t>
  </si>
  <si>
    <t>Avst lek nyfikenhet</t>
  </si>
  <si>
    <t>Avst lek leklust</t>
  </si>
  <si>
    <t>Avst lek samarbete</t>
  </si>
  <si>
    <t>Förföljande 2</t>
  </si>
  <si>
    <t>Gripande 2</t>
  </si>
  <si>
    <t>Överraskning kvarst intresse</t>
  </si>
  <si>
    <t>Ljud kvarst intresse</t>
  </si>
  <si>
    <t>Överraskning nyfikenhet</t>
  </si>
  <si>
    <t>Ljud nyfikenhet</t>
  </si>
  <si>
    <t>Spöken nyfikenhet</t>
  </si>
  <si>
    <t>Aktivitet</t>
  </si>
  <si>
    <t>Skott</t>
  </si>
  <si>
    <t>Överraskning rädsla</t>
  </si>
  <si>
    <t>Överraskning kvarst rädsla</t>
  </si>
  <si>
    <t>Ljud rädsla</t>
  </si>
  <si>
    <t>Ljud kvarst rädsla</t>
  </si>
  <si>
    <t>Spöken rädsla</t>
  </si>
  <si>
    <t>Avst lek hot aggression</t>
  </si>
  <si>
    <t>Överraskning hot aggr</t>
  </si>
  <si>
    <t>Spöken hot aggression</t>
  </si>
  <si>
    <t>Spöken kontroll</t>
  </si>
  <si>
    <t>Spöken kontakt</t>
  </si>
  <si>
    <t>Samarbete föremål/förare</t>
  </si>
  <si>
    <t>Samarbete föremål tävl.led.</t>
  </si>
  <si>
    <t>Gripa ta tag 5 m</t>
  </si>
  <si>
    <t>Gripa ta tag 40 m</t>
  </si>
  <si>
    <t>Gripa hålla 5 m</t>
  </si>
  <si>
    <t>Gripa hålla 40 m</t>
  </si>
  <si>
    <t>Gripa slita dra 5 m</t>
  </si>
  <si>
    <t>Gripa slita dra 40 m</t>
  </si>
  <si>
    <t>Förföljande</t>
  </si>
  <si>
    <t>Förföljande gripande</t>
  </si>
  <si>
    <t>Uthållighet</t>
  </si>
  <si>
    <t>Social självsäkerhet</t>
  </si>
  <si>
    <t>Social nyfikenhet</t>
  </si>
  <si>
    <t>Socialt samspel</t>
  </si>
  <si>
    <t>Handlingsförmåga</t>
  </si>
  <si>
    <t>Anpassningsförmåga</t>
  </si>
  <si>
    <t>Koncentration</t>
  </si>
  <si>
    <t>Avreaktion</t>
  </si>
  <si>
    <t>Minnesbilder</t>
  </si>
  <si>
    <t>Rädsla</t>
  </si>
  <si>
    <t>Aggressivitet</t>
  </si>
  <si>
    <t>Nyfikenhet</t>
  </si>
  <si>
    <t>Status</t>
  </si>
  <si>
    <t>Antal</t>
  </si>
  <si>
    <t>Poäng</t>
  </si>
  <si>
    <t>F11</t>
  </si>
  <si>
    <t>F13</t>
  </si>
  <si>
    <t>Ras MT</t>
  </si>
  <si>
    <t>Ras/Variant</t>
  </si>
  <si>
    <t>Bruksmedel MH</t>
  </si>
  <si>
    <t>Schäfer</t>
  </si>
  <si>
    <t>Ras MH</t>
  </si>
  <si>
    <t>Ras_Namn</t>
  </si>
  <si>
    <t>MH</t>
  </si>
  <si>
    <t>MT</t>
  </si>
  <si>
    <t>Lekfullhet</t>
  </si>
  <si>
    <t>Social_Kontakt</t>
  </si>
  <si>
    <t>Förföljer_Griper</t>
  </si>
  <si>
    <t>Nyfiken_Orädd</t>
  </si>
  <si>
    <t>Hot_Aggression</t>
  </si>
  <si>
    <t>Hot</t>
  </si>
  <si>
    <t>Jakt</t>
  </si>
  <si>
    <t>Lek</t>
  </si>
  <si>
    <t>Social</t>
  </si>
  <si>
    <t>Ny.f/Orädd</t>
  </si>
  <si>
    <t>Egenskaper</t>
  </si>
  <si>
    <t>Diagram visas endast för de Raser/Varianter, vilka har minst 30st Beskrivna resp. Testade.</t>
  </si>
  <si>
    <t>Ras-Bruks</t>
  </si>
  <si>
    <t>MH-Beskrivning</t>
  </si>
  <si>
    <t>Egenskapsvärden</t>
  </si>
  <si>
    <t>Beskrivning av specifika egenskaper på MH</t>
  </si>
  <si>
    <t>Av Kenth Svartberg:</t>
  </si>
  <si>
    <t>Socialitet</t>
  </si>
  <si>
    <t>Nyfikenhet/Orädsla</t>
  </si>
  <si>
    <t>Jaktintresse</t>
  </si>
  <si>
    <t>Egenskapsvärden bygger på Kenth Svartbergs avhandling ”Personality in dogs”. Ingående delmoment i MH har delats upp i fem grupper; nyfikenhet/orädsla, aggressivitet, socialitet, jaktintresse och lekfullhet. Nedan beskrivs grupperna för egenskapsvärden.</t>
  </si>
  <si>
    <t>Beskriver hunden reaktion vid överraskande eller okända händelser, och kan ses som ett mått på hundens allmänna ”miljörädsla”; från undvikande och flyktbenägen med litet utforskande (lågt värde), till en undersökande och orädd attityd (högt värde). 
Egenskapsvärdet fås genom att räkna fram medelvärdet av 6a (omv), 6c, 6d (omv), 7a (omv), 7b, 7c (omv) och 8d. (”Omv” innebär att skalan vänds innan medelvärdet beräknas, det vill säga 1 ger 5, 2 ger 4, och så vidare)</t>
  </si>
  <si>
    <t>Beskriver hundens attityd vid möte med en främmande person; från reserverad och tillbakadragen (lågt värde) till aktivt hälsande och stor vilja att följa och hanteras (högt värde). 
Egenskapsvärdet fås genom att räkna fram medelvärdet av 1a, 1b och 1c.</t>
  </si>
  <si>
    <t>Beskriver hundens allmänna intresse att leka föremålslekar med människor (exempelvis jaga efter kastade föremål och ha dragkamp); från litet intresse (lågt värde) till stort intresse (högt värde).
Egenskapsvärdet fås genom att räkna fram medelvärdet av 2a, 2b, 2c, 9a och 9b.</t>
  </si>
  <si>
    <t>Beskriver hundens benägenhet att springa efter ett simulerat litet byte (relaterat till egenskapen Lekfullhet, och tycks inte vara ett säkert mått på hundens intresse att jaga efter levande vilt); från litet intresse (lågt värde) till stort intresse (högt värde).
Egenskapsvärdet fås genom att räkna fram medelvärdet av 3a (1 och 2) och 3b (1 och 2).</t>
  </si>
  <si>
    <t>Beskriver hundens benägenhet att visa hotbeteenden i plötsliga eller okända situationer – höjd svans, morrningar, skall, rest ragg, utfall och bitförsök (en stabil egenskap i testsituationen men oklart vilken typ av aggressiv reaktion den motsvarar i andra situationer). Från liten tendens att visa hotbeteenden (lågt värde) till stor benägenhet att visa hotbeteenden (högt värde).
Egenskapsvärdet fås genom att räkna fram medelvärdet av 5b, 6b och 8a.</t>
  </si>
  <si>
    <t>1a</t>
  </si>
  <si>
    <t>1b</t>
  </si>
  <si>
    <t>Kontakt samarb.</t>
  </si>
  <si>
    <t>1c</t>
  </si>
  <si>
    <t>2a</t>
  </si>
  <si>
    <t>2b</t>
  </si>
  <si>
    <t>2c</t>
  </si>
  <si>
    <t>Lek 1 grip/dragk</t>
  </si>
  <si>
    <t>3a2</t>
  </si>
  <si>
    <t>3b2</t>
  </si>
  <si>
    <t>Gripande</t>
  </si>
  <si>
    <t>5a</t>
  </si>
  <si>
    <t>Avst.lek intresse</t>
  </si>
  <si>
    <t>5b</t>
  </si>
  <si>
    <t>Avst.lek hot/aggr</t>
  </si>
  <si>
    <t>5c</t>
  </si>
  <si>
    <t>Avst.lek nyfiken</t>
  </si>
  <si>
    <t>5d</t>
  </si>
  <si>
    <t>Avst.lek leklust</t>
  </si>
  <si>
    <t>5e</t>
  </si>
  <si>
    <t>Avst.lek samarb.</t>
  </si>
  <si>
    <t>6a</t>
  </si>
  <si>
    <t>Överr. rädsla</t>
  </si>
  <si>
    <t>6b</t>
  </si>
  <si>
    <t>Överr. hot/agg</t>
  </si>
  <si>
    <t>6c</t>
  </si>
  <si>
    <t>Överr. nyfikenhet</t>
  </si>
  <si>
    <t>6d</t>
  </si>
  <si>
    <t>Överr. kv. rädsla</t>
  </si>
  <si>
    <t>6e</t>
  </si>
  <si>
    <t>Överr. kv. intr.</t>
  </si>
  <si>
    <t>7a</t>
  </si>
  <si>
    <t>7b</t>
  </si>
  <si>
    <t>7c</t>
  </si>
  <si>
    <t>Ljud kv. rädsla</t>
  </si>
  <si>
    <t>7d</t>
  </si>
  <si>
    <t>Ljud kv. intresse</t>
  </si>
  <si>
    <t>8a</t>
  </si>
  <si>
    <t>Spöken hot/agg</t>
  </si>
  <si>
    <t>8b</t>
  </si>
  <si>
    <t>8c</t>
  </si>
  <si>
    <t>8d</t>
  </si>
  <si>
    <t>8e</t>
  </si>
  <si>
    <t>9a</t>
  </si>
  <si>
    <t>9b</t>
  </si>
  <si>
    <t>Moment</t>
  </si>
  <si>
    <t>Beskriver</t>
  </si>
  <si>
    <t>MH-Spindel</t>
  </si>
  <si>
    <t>MT-Spindel</t>
  </si>
  <si>
    <t>Moment/Egenskaper där "kryssen" flyttats till Intensitet.</t>
  </si>
  <si>
    <t xml:space="preserve">Förföljande: </t>
  </si>
  <si>
    <t>Anpassningsförmåga:</t>
  </si>
  <si>
    <t xml:space="preserve">Minnesbilder: </t>
  </si>
  <si>
    <t>Rädsla:</t>
  </si>
  <si>
    <t>Aggressivitet:</t>
  </si>
  <si>
    <t>Skott:</t>
  </si>
  <si>
    <t>3 till 5;  4 till 3;  5till 4.</t>
  </si>
  <si>
    <t>2 till 5;  3 till 2;  5 till 3.</t>
  </si>
  <si>
    <t>1 byter med 5;  2 byter med 4.</t>
  </si>
  <si>
    <t>1 till 5;  2 byter med 4;  3 till 1;  5 till 3.</t>
  </si>
  <si>
    <t>Mental testets bedömningsvärden är omvandlade från "Bäst / Sämst-skala" till Intensitetsskala, för att möjligöra sammanställningar av flera hundar/rasers medelvärden i de olika egenskaper som bedöms.</t>
  </si>
  <si>
    <t>Of MH</t>
  </si>
  <si>
    <t>Of MT</t>
  </si>
  <si>
    <r>
      <t>Antal</t>
    </r>
    <r>
      <rPr>
        <sz val="11"/>
        <rFont val="Verdana"/>
        <family val="2"/>
      </rPr>
      <t xml:space="preserve"> (of=Brutna)</t>
    </r>
  </si>
  <si>
    <r>
      <t xml:space="preserve">Förklaring till Diagram och Egenskaper finns på 
</t>
    </r>
    <r>
      <rPr>
        <b/>
        <sz val="11"/>
        <rFont val="Calibri"/>
        <family val="2"/>
        <scheme val="minor"/>
      </rPr>
      <t>Blad 2, 3 och 4.</t>
    </r>
  </si>
  <si>
    <t>Bruksmedel</t>
  </si>
  <si>
    <t>Välj Kull och växla mellan Test och Beskrivningsspindel i den GULA rutans dropplist</t>
  </si>
  <si>
    <t>Vid val av Kull, ändras Kullens egenskapsvärden till ett jämförelsevärde mot Ras-medel.
Kull (minus) Rasmedel. Vilket återspeglas i jämförelsediagramet till höger.
Med radioknapparna ovan väljs enskild Kull.</t>
  </si>
  <si>
    <t>Ras-Medel:</t>
  </si>
  <si>
    <t>Ras-Medel</t>
  </si>
  <si>
    <t>Rapport's A-Kull</t>
  </si>
  <si>
    <t>Rapport's B-Kull</t>
  </si>
  <si>
    <t>Rapport's C-Kull</t>
  </si>
  <si>
    <t>Rapport's D-Kull</t>
  </si>
  <si>
    <t>Rapport's E-Kull</t>
  </si>
  <si>
    <t>Rapport's F-Kull</t>
  </si>
  <si>
    <t>Rapport's G-Kull</t>
  </si>
  <si>
    <t>Rapport's H-Kull</t>
  </si>
  <si>
    <t>Rapport's I-Kull</t>
  </si>
  <si>
    <t>Rapport's J-Kull</t>
  </si>
  <si>
    <t>Rapport's K-Kull</t>
  </si>
  <si>
    <t>Rapport's L-Kull</t>
  </si>
  <si>
    <t>Rapport's M-Kull</t>
  </si>
  <si>
    <t>Rapport's N-Kull</t>
  </si>
  <si>
    <t>Rapport's O-Kull</t>
  </si>
  <si>
    <t>Rapport's P-Kull</t>
  </si>
  <si>
    <t>Rapport's Q-Kull</t>
  </si>
  <si>
    <t>Rapport's R-Kull</t>
  </si>
  <si>
    <t>Rapport's S-Kull</t>
  </si>
  <si>
    <t>Rapport's T-Kull</t>
  </si>
  <si>
    <t>Rapport's U-Kull</t>
  </si>
  <si>
    <t>Rapport's V-Kull</t>
  </si>
  <si>
    <t>Rapport's X-Kull</t>
  </si>
  <si>
    <t>Rapport's Y-Kull</t>
  </si>
  <si>
    <t>RasMedel</t>
  </si>
  <si>
    <t>Varje sträck på diagramaxlarna motsvarar 0,4 i avvikelse från Ras-medelvärdet, som representeras av den  röda ringen.
Centrum i diagrammet har således värdet -2 och axlarnas yttre ändar har värdet +2 från Ras-medelvärdet.</t>
  </si>
  <si>
    <t>Diagrammet visar MT omvandlat till INTENSITETSSKALA, varje sträck på diagramaxlarna motsvarar 0,4 i avvikelse från Ras-medelvärdet, som representeras av den  röda ringen.
Centrum i diagrammet har således värdet -2 och axlarnas yttre ändar har värdet +2 från Ras-medelvärdet.</t>
  </si>
  <si>
    <t>Ras-medel</t>
  </si>
  <si>
    <r>
      <t xml:space="preserve">Bästa värde enligt officiellt testprotokoll, representeras av </t>
    </r>
    <r>
      <rPr>
        <b/>
        <sz val="10"/>
        <color rgb="FFFF0000"/>
        <rFont val="Verdana"/>
        <family val="2"/>
      </rPr>
      <t>fet-text</t>
    </r>
    <r>
      <rPr>
        <sz val="10"/>
        <color rgb="FFFF0000"/>
        <rFont val="Verdana"/>
        <family val="2"/>
      </rPr>
      <t xml:space="preserve"> i Nyckel här till vänster.</t>
    </r>
  </si>
  <si>
    <t>Rasmedel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</si>
</sst>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5" x14ac:knownFonts="1">
    <font>
      <sz val="11"/>
      <color theme="1"/>
      <name val="Calibri"/>
      <family val="2"/>
      <scheme val="minor"/>
    </font>
    <font>
      <sz val="10"/>
      <name val="Verdana"/>
      <family val="2"/>
    </font>
    <font>
      <sz val="14"/>
      <color indexed="63"/>
      <name val="Verdana"/>
      <family val="2"/>
    </font>
    <font>
      <sz val="10"/>
      <color indexed="63"/>
      <name val="Verdana"/>
      <family val="2"/>
    </font>
    <font>
      <sz val="8"/>
      <color indexed="55"/>
      <name val="Verdana"/>
      <family val="2"/>
    </font>
    <font>
      <b/>
      <sz val="8"/>
      <name val="Verdana"/>
      <family val="2"/>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4"/>
      <color indexed="63"/>
      <name val="Arial Narrow"/>
      <family val="2"/>
    </font>
    <font>
      <b/>
      <u/>
      <sz val="10"/>
      <color indexed="63"/>
      <name val="Verdana"/>
      <family val="2"/>
    </font>
    <font>
      <sz val="11"/>
      <color rgb="FFFF0000"/>
      <name val="Calibri"/>
      <family val="2"/>
      <scheme val="minor"/>
    </font>
    <font>
      <sz val="14"/>
      <color theme="1"/>
      <name val="Calibri"/>
      <family val="2"/>
      <scheme val="minor"/>
    </font>
    <font>
      <sz val="12"/>
      <name val="Courier New"/>
      <family val="3"/>
    </font>
    <font>
      <sz val="10"/>
      <name val="Arial Narrow"/>
      <family val="2"/>
    </font>
    <font>
      <b/>
      <sz val="14"/>
      <name val="Verdana"/>
      <family val="2"/>
    </font>
    <font>
      <b/>
      <sz val="14"/>
      <color theme="1"/>
      <name val="Calibri"/>
      <family val="2"/>
      <scheme val="minor"/>
    </font>
    <font>
      <b/>
      <sz val="10"/>
      <color indexed="63"/>
      <name val="Verdana"/>
      <family val="2"/>
    </font>
    <font>
      <b/>
      <sz val="10"/>
      <name val="Verdana"/>
      <family val="2"/>
    </font>
    <font>
      <b/>
      <u/>
      <sz val="10"/>
      <name val="Verdana"/>
      <family val="2"/>
    </font>
    <font>
      <u/>
      <sz val="10"/>
      <color rgb="FFFF0000"/>
      <name val="Verdana"/>
      <family val="2"/>
    </font>
    <font>
      <u/>
      <sz val="11"/>
      <color rgb="FFFF0000"/>
      <name val="Calibri"/>
      <family val="2"/>
      <scheme val="minor"/>
    </font>
    <font>
      <b/>
      <sz val="12"/>
      <color theme="1"/>
      <name val="Verdana"/>
      <family val="2"/>
    </font>
    <font>
      <sz val="10"/>
      <color theme="1"/>
      <name val="Verdana"/>
      <family val="2"/>
    </font>
    <font>
      <b/>
      <sz val="10"/>
      <color theme="1"/>
      <name val="Verdana"/>
      <family val="2"/>
    </font>
    <font>
      <b/>
      <u/>
      <sz val="10"/>
      <color theme="1"/>
      <name val="Verdana"/>
      <family val="2"/>
    </font>
    <font>
      <sz val="10"/>
      <color rgb="FFFF0000"/>
      <name val="Verdana"/>
      <family val="2"/>
    </font>
    <font>
      <b/>
      <u/>
      <sz val="14"/>
      <color theme="1"/>
      <name val="Calibri"/>
      <family val="2"/>
      <scheme val="minor"/>
    </font>
    <font>
      <b/>
      <sz val="10"/>
      <color indexed="63"/>
      <name val="Arial Narrow"/>
      <family val="2"/>
    </font>
    <font>
      <sz val="11"/>
      <name val="Verdana"/>
      <family val="2"/>
    </font>
    <font>
      <b/>
      <u/>
      <sz val="14"/>
      <name val="Calibri"/>
      <family val="2"/>
      <scheme val="minor"/>
    </font>
    <font>
      <b/>
      <sz val="10"/>
      <color rgb="FFFF0000"/>
      <name val="Verdana"/>
      <family val="2"/>
    </font>
    <font>
      <b/>
      <i/>
      <sz val="11"/>
      <color theme="1"/>
      <name val="Calibri"/>
      <family val="2"/>
      <scheme val="minor"/>
    </font>
    <font>
      <b/>
      <u/>
      <sz val="18"/>
      <color theme="1"/>
      <name val="Calibri"/>
      <family val="2"/>
      <scheme val="minor"/>
    </font>
  </fonts>
  <fills count="6">
    <fill>
      <patternFill patternType="none"/>
    </fill>
    <fill>
      <patternFill patternType="gray125"/>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thick">
        <color auto="1"/>
      </left>
      <right/>
      <top/>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tint="-0.14996795556505021"/>
      </right>
      <top style="thin">
        <color indexed="64"/>
      </top>
      <bottom/>
      <diagonal/>
    </border>
    <border>
      <left/>
      <right/>
      <top style="medium">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dashed">
        <color auto="1"/>
      </right>
      <top style="medium">
        <color auto="1"/>
      </top>
      <bottom style="thin">
        <color auto="1"/>
      </bottom>
      <diagonal/>
    </border>
    <border>
      <left style="thin">
        <color auto="1"/>
      </left>
      <right style="dashed">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diagonal/>
    </border>
    <border>
      <left style="medium">
        <color auto="1"/>
      </left>
      <right/>
      <top/>
      <bottom/>
      <diagonal/>
    </border>
    <border>
      <left/>
      <right style="thin">
        <color auto="1"/>
      </right>
      <top/>
      <bottom style="medium">
        <color auto="1"/>
      </bottom>
      <diagonal/>
    </border>
    <border>
      <left style="thin">
        <color auto="1"/>
      </left>
      <right style="medium">
        <color auto="1"/>
      </right>
      <top/>
      <bottom style="medium">
        <color auto="1"/>
      </bottom>
      <diagonal/>
    </border>
  </borders>
  <cellStyleXfs count="3">
    <xf numFmtId="0" fontId="0" fillId="0" borderId="0"/>
    <xf numFmtId="0" fontId="1" fillId="0" borderId="0"/>
    <xf numFmtId="164" fontId="6" fillId="0" borderId="0" applyFont="0" applyFill="0" applyBorder="0" applyAlignment="0" applyProtection="0"/>
  </cellStyleXfs>
  <cellXfs count="201">
    <xf numFmtId="0" fontId="0" fillId="0" borderId="0" xfId="0"/>
    <xf numFmtId="0" fontId="0" fillId="0" borderId="0" xfId="0" applyProtection="1">
      <protection locked="0"/>
    </xf>
    <xf numFmtId="0" fontId="0" fillId="0" borderId="0" xfId="0" applyAlignment="1" applyProtection="1">
      <protection locked="0"/>
    </xf>
    <xf numFmtId="0" fontId="7" fillId="0" borderId="0" xfId="0" applyFont="1"/>
    <xf numFmtId="2" fontId="0" fillId="0" borderId="0" xfId="0" applyNumberFormat="1"/>
    <xf numFmtId="0" fontId="0" fillId="0" borderId="0" xfId="0" applyNumberFormat="1"/>
    <xf numFmtId="0" fontId="0" fillId="0" borderId="2" xfId="0" applyNumberFormat="1" applyBorder="1"/>
    <xf numFmtId="0" fontId="0" fillId="0" borderId="0" xfId="0" applyNumberFormat="1" applyFill="1"/>
    <xf numFmtId="0" fontId="7" fillId="0" borderId="2" xfId="0" applyFont="1" applyBorder="1"/>
    <xf numFmtId="0" fontId="7" fillId="2" borderId="3" xfId="0" applyFont="1" applyFill="1" applyBorder="1" applyAlignment="1" applyProtection="1">
      <alignment horizontal="center"/>
      <protection locked="0"/>
    </xf>
    <xf numFmtId="0" fontId="0" fillId="0" borderId="2" xfId="0" applyNumberFormat="1" applyFont="1" applyBorder="1"/>
    <xf numFmtId="0" fontId="7" fillId="2" borderId="5" xfId="0" applyFont="1" applyFill="1" applyBorder="1" applyAlignment="1" applyProtection="1"/>
    <xf numFmtId="0" fontId="0" fillId="0" borderId="5" xfId="0" applyFont="1" applyFill="1" applyBorder="1" applyAlignment="1" applyProtection="1">
      <alignment horizontal="right"/>
    </xf>
    <xf numFmtId="0" fontId="7" fillId="0" borderId="5" xfId="0" applyFont="1" applyFill="1" applyBorder="1" applyAlignment="1" applyProtection="1"/>
    <xf numFmtId="0" fontId="0" fillId="0" borderId="2" xfId="0" applyBorder="1"/>
    <xf numFmtId="1" fontId="0" fillId="0" borderId="0" xfId="0" applyNumberFormat="1"/>
    <xf numFmtId="0" fontId="0" fillId="0" borderId="0" xfId="0" applyAlignment="1"/>
    <xf numFmtId="0" fontId="0" fillId="0" borderId="0" xfId="0" applyNumberFormat="1" applyProtection="1">
      <protection locked="0"/>
    </xf>
    <xf numFmtId="2" fontId="0" fillId="0" borderId="0" xfId="0" applyNumberFormat="1" applyProtection="1">
      <protection locked="0"/>
    </xf>
    <xf numFmtId="2" fontId="0" fillId="0" borderId="0" xfId="0" applyNumberFormat="1" applyBorder="1"/>
    <xf numFmtId="0" fontId="0" fillId="0" borderId="0" xfId="0" applyNumberFormat="1" applyBorder="1"/>
    <xf numFmtId="0" fontId="8" fillId="0" borderId="0" xfId="1" applyFont="1" applyFill="1"/>
    <xf numFmtId="0" fontId="8" fillId="0" borderId="0" xfId="1" applyFont="1" applyFill="1" applyAlignment="1">
      <alignment horizontal="center"/>
    </xf>
    <xf numFmtId="0" fontId="8" fillId="0" borderId="0" xfId="1" applyFont="1" applyFill="1" applyAlignment="1"/>
    <xf numFmtId="0" fontId="0" fillId="0" borderId="4" xfId="0" applyBorder="1" applyAlignment="1" applyProtection="1">
      <protection locked="0"/>
    </xf>
    <xf numFmtId="0" fontId="0" fillId="0" borderId="6" xfId="0" applyBorder="1" applyAlignment="1" applyProtection="1">
      <protection locked="0"/>
    </xf>
    <xf numFmtId="0" fontId="12" fillId="0" borderId="0" xfId="0" applyNumberFormat="1" applyFont="1" applyFill="1"/>
    <xf numFmtId="0" fontId="7" fillId="2" borderId="7" xfId="0" applyFont="1" applyFill="1" applyBorder="1" applyAlignment="1" applyProtection="1"/>
    <xf numFmtId="0" fontId="7" fillId="0" borderId="7" xfId="0" applyFont="1" applyFill="1" applyBorder="1" applyAlignment="1" applyProtection="1"/>
    <xf numFmtId="0" fontId="0" fillId="0" borderId="0" xfId="0" applyBorder="1" applyProtection="1">
      <protection locked="0"/>
    </xf>
    <xf numFmtId="0" fontId="7" fillId="0" borderId="0" xfId="0" applyFont="1" applyFill="1" applyBorder="1" applyAlignment="1" applyProtection="1"/>
    <xf numFmtId="0" fontId="0" fillId="0" borderId="0" xfId="0" applyBorder="1"/>
    <xf numFmtId="0" fontId="7" fillId="2" borderId="0" xfId="0" applyFont="1" applyFill="1" applyBorder="1" applyAlignment="1" applyProtection="1"/>
    <xf numFmtId="1" fontId="0" fillId="0" borderId="0" xfId="0" applyNumberFormat="1" applyBorder="1"/>
    <xf numFmtId="0" fontId="8" fillId="0" borderId="0" xfId="1" applyFont="1" applyFill="1" applyBorder="1"/>
    <xf numFmtId="0" fontId="8" fillId="0" borderId="0" xfId="1" applyFont="1" applyFill="1" applyBorder="1" applyAlignment="1"/>
    <xf numFmtId="0" fontId="8" fillId="0" borderId="8" xfId="1" applyFont="1" applyFill="1" applyBorder="1"/>
    <xf numFmtId="0" fontId="0" fillId="0" borderId="8" xfId="0" applyBorder="1" applyProtection="1">
      <protection locked="0"/>
    </xf>
    <xf numFmtId="0" fontId="7" fillId="0" borderId="8" xfId="0" applyFont="1" applyFill="1" applyBorder="1" applyAlignment="1" applyProtection="1"/>
    <xf numFmtId="0" fontId="0" fillId="0" borderId="8" xfId="0" applyBorder="1"/>
    <xf numFmtId="2" fontId="0" fillId="0" borderId="8" xfId="0" applyNumberFormat="1" applyBorder="1"/>
    <xf numFmtId="0" fontId="0" fillId="0" borderId="8" xfId="0" applyNumberFormat="1" applyBorder="1"/>
    <xf numFmtId="0" fontId="7" fillId="2" borderId="8" xfId="0" applyFont="1" applyFill="1" applyBorder="1" applyAlignment="1" applyProtection="1"/>
    <xf numFmtId="1" fontId="0" fillId="0" borderId="8" xfId="0" applyNumberFormat="1" applyBorder="1"/>
    <xf numFmtId="2" fontId="20" fillId="4" borderId="0" xfId="1" applyNumberFormat="1" applyFont="1" applyFill="1" applyAlignment="1">
      <alignment horizontal="center"/>
    </xf>
    <xf numFmtId="0" fontId="9" fillId="5" borderId="10" xfId="1" applyFont="1" applyFill="1" applyBorder="1" applyAlignment="1">
      <alignment horizontal="right" vertical="center"/>
    </xf>
    <xf numFmtId="0" fontId="1" fillId="5" borderId="0" xfId="1" applyFill="1"/>
    <xf numFmtId="2" fontId="1" fillId="5" borderId="11" xfId="1" applyNumberFormat="1" applyFill="1" applyBorder="1" applyAlignment="1">
      <alignment horizontal="center"/>
    </xf>
    <xf numFmtId="0" fontId="15" fillId="5" borderId="0" xfId="1" applyFont="1" applyFill="1" applyAlignment="1">
      <alignment horizontal="left" vertical="center"/>
    </xf>
    <xf numFmtId="2" fontId="8" fillId="0" borderId="0" xfId="1" applyNumberFormat="1" applyFont="1" applyFill="1" applyAlignment="1"/>
    <xf numFmtId="2" fontId="7" fillId="0" borderId="0" xfId="0" applyNumberFormat="1" applyFont="1" applyFill="1" applyBorder="1" applyAlignment="1" applyProtection="1"/>
    <xf numFmtId="2" fontId="8" fillId="0" borderId="0" xfId="1" applyNumberFormat="1" applyFont="1" applyFill="1" applyBorder="1" applyAlignment="1"/>
    <xf numFmtId="2" fontId="1" fillId="0" borderId="11" xfId="1" applyNumberFormat="1" applyFill="1" applyBorder="1" applyAlignment="1">
      <alignment horizontal="center"/>
    </xf>
    <xf numFmtId="0" fontId="10" fillId="3" borderId="1" xfId="1" applyFont="1" applyFill="1" applyBorder="1" applyAlignment="1" applyProtection="1">
      <alignment vertical="top"/>
      <protection locked="0"/>
    </xf>
    <xf numFmtId="0" fontId="28" fillId="0" borderId="0" xfId="0" applyFont="1"/>
    <xf numFmtId="0" fontId="23" fillId="0" borderId="0" xfId="0" applyFont="1" applyFill="1" applyAlignment="1">
      <alignment vertical="center"/>
    </xf>
    <xf numFmtId="0" fontId="24" fillId="0" borderId="0" xfId="0" applyFont="1" applyFill="1"/>
    <xf numFmtId="0" fontId="25" fillId="0" borderId="19" xfId="0" applyFont="1" applyFill="1" applyBorder="1" applyAlignment="1">
      <alignment horizontal="center"/>
    </xf>
    <xf numFmtId="0" fontId="0" fillId="0" borderId="0" xfId="0" applyFill="1" applyBorder="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wrapText="1"/>
    </xf>
    <xf numFmtId="0" fontId="25" fillId="0" borderId="0" xfId="0" applyFont="1" applyFill="1" applyAlignment="1">
      <alignment vertical="center"/>
    </xf>
    <xf numFmtId="0" fontId="24" fillId="0" borderId="0" xfId="0" applyFont="1" applyFill="1" applyAlignment="1">
      <alignment horizontal="center" vertical="center"/>
    </xf>
    <xf numFmtId="0" fontId="0" fillId="0" borderId="0" xfId="0" applyFill="1" applyAlignment="1">
      <alignment wrapText="1"/>
    </xf>
    <xf numFmtId="0" fontId="24" fillId="0" borderId="0" xfId="0" applyFont="1" applyFill="1" applyAlignment="1">
      <alignment horizontal="center"/>
    </xf>
    <xf numFmtId="0" fontId="1" fillId="0" borderId="0" xfId="1" applyFill="1"/>
    <xf numFmtId="0" fontId="11" fillId="0" borderId="0" xfId="1" applyFont="1" applyFill="1" applyAlignment="1">
      <alignment vertical="center"/>
    </xf>
    <xf numFmtId="0" fontId="17" fillId="0" borderId="0" xfId="0" applyFont="1" applyFill="1" applyAlignment="1">
      <alignment horizontal="center"/>
    </xf>
    <xf numFmtId="0" fontId="2" fillId="0" borderId="0" xfId="1" applyFont="1" applyFill="1" applyAlignment="1"/>
    <xf numFmtId="0" fontId="3" fillId="0" borderId="0" xfId="1" applyFont="1" applyFill="1"/>
    <xf numFmtId="0" fontId="18" fillId="0" borderId="10" xfId="1" applyFont="1" applyFill="1" applyBorder="1" applyAlignment="1">
      <alignment horizontal="center"/>
    </xf>
    <xf numFmtId="0" fontId="18" fillId="0" borderId="0" xfId="1" applyFont="1" applyFill="1"/>
    <xf numFmtId="0" fontId="19" fillId="0" borderId="11" xfId="1" applyFont="1" applyFill="1" applyBorder="1" applyAlignment="1">
      <alignment horizontal="center"/>
    </xf>
    <xf numFmtId="0" fontId="4" fillId="0" borderId="0" xfId="1" applyFont="1" applyFill="1" applyAlignment="1">
      <alignment horizontal="left" indent="1"/>
    </xf>
    <xf numFmtId="0" fontId="15" fillId="0" borderId="0" xfId="1" applyFont="1" applyFill="1" applyAlignment="1">
      <alignment horizontal="left" vertical="center"/>
    </xf>
    <xf numFmtId="0" fontId="15" fillId="0" borderId="0" xfId="1" applyFont="1" applyFill="1" applyAlignment="1">
      <alignment vertical="center"/>
    </xf>
    <xf numFmtId="0" fontId="9" fillId="0" borderId="10" xfId="1" applyFont="1" applyFill="1" applyBorder="1" applyAlignment="1">
      <alignment horizontal="right" vertical="center"/>
    </xf>
    <xf numFmtId="0" fontId="1" fillId="0" borderId="0" xfId="1" applyFill="1" applyAlignment="1"/>
    <xf numFmtId="0" fontId="4" fillId="0" borderId="0" xfId="1" applyFont="1" applyFill="1" applyAlignment="1">
      <alignment horizontal="center" vertical="top"/>
    </xf>
    <xf numFmtId="0" fontId="0" fillId="0" borderId="0" xfId="0" applyFill="1" applyAlignment="1"/>
    <xf numFmtId="0" fontId="5" fillId="0" borderId="0" xfId="1" applyFont="1" applyFill="1" applyAlignment="1">
      <alignment horizontal="left" vertical="top" wrapText="1"/>
    </xf>
    <xf numFmtId="2" fontId="20" fillId="0" borderId="0" xfId="1" applyNumberFormat="1" applyFont="1" applyFill="1" applyAlignment="1">
      <alignment horizontal="center"/>
    </xf>
    <xf numFmtId="0" fontId="1" fillId="0" borderId="0" xfId="1" applyFill="1" applyAlignment="1">
      <alignment horizontal="center"/>
    </xf>
    <xf numFmtId="0" fontId="9" fillId="0" borderId="22" xfId="1" applyFont="1" applyFill="1" applyBorder="1" applyAlignment="1">
      <alignment horizontal="right" vertical="center"/>
    </xf>
    <xf numFmtId="0" fontId="29" fillId="0" borderId="22" xfId="1" applyFont="1" applyFill="1" applyBorder="1" applyAlignment="1">
      <alignment horizontal="center"/>
    </xf>
    <xf numFmtId="0" fontId="15" fillId="5" borderId="0" xfId="1" applyFont="1" applyFill="1" applyAlignment="1">
      <alignment vertical="center"/>
    </xf>
    <xf numFmtId="0" fontId="9" fillId="5" borderId="22" xfId="1" applyFont="1" applyFill="1" applyBorder="1" applyAlignment="1">
      <alignment horizontal="right" vertical="center"/>
    </xf>
    <xf numFmtId="0" fontId="0" fillId="0" borderId="0" xfId="0" applyFill="1" applyBorder="1" applyAlignment="1">
      <alignment vertical="center" wrapText="1"/>
    </xf>
    <xf numFmtId="0" fontId="25" fillId="0" borderId="24" xfId="0" applyFont="1" applyFill="1" applyBorder="1"/>
    <xf numFmtId="0" fontId="25" fillId="0" borderId="21" xfId="0" applyFont="1" applyFill="1" applyBorder="1" applyAlignment="1">
      <alignment horizontal="center"/>
    </xf>
    <xf numFmtId="0" fontId="24" fillId="0" borderId="22" xfId="0" applyFont="1" applyFill="1" applyBorder="1"/>
    <xf numFmtId="0" fontId="25" fillId="0" borderId="20" xfId="0" applyFont="1" applyFill="1" applyBorder="1" applyAlignment="1">
      <alignment horizontal="left"/>
    </xf>
    <xf numFmtId="0" fontId="7" fillId="0" borderId="0" xfId="0" applyFont="1" applyFill="1" applyBorder="1" applyAlignment="1" applyProtection="1">
      <protection locked="0"/>
    </xf>
    <xf numFmtId="0" fontId="16" fillId="0" borderId="0" xfId="1" applyFont="1" applyFill="1" applyBorder="1" applyAlignment="1">
      <alignment horizontal="center"/>
    </xf>
    <xf numFmtId="0" fontId="19" fillId="0" borderId="0" xfId="1" applyFont="1" applyFill="1" applyBorder="1" applyAlignment="1">
      <alignment horizontal="center"/>
    </xf>
    <xf numFmtId="2" fontId="1" fillId="5" borderId="0" xfId="1" applyNumberFormat="1" applyFill="1" applyBorder="1" applyAlignment="1">
      <alignment horizontal="center"/>
    </xf>
    <xf numFmtId="2" fontId="1" fillId="0" borderId="0" xfId="1" applyNumberFormat="1" applyFill="1" applyBorder="1" applyAlignment="1">
      <alignment horizontal="center"/>
    </xf>
    <xf numFmtId="0" fontId="25" fillId="0" borderId="34" xfId="0" applyFont="1" applyFill="1" applyBorder="1" applyAlignment="1">
      <alignment horizontal="center"/>
    </xf>
    <xf numFmtId="0" fontId="24" fillId="0" borderId="35" xfId="0" applyFont="1" applyFill="1" applyBorder="1"/>
    <xf numFmtId="0" fontId="25" fillId="0" borderId="37" xfId="0" applyFont="1" applyFill="1" applyBorder="1" applyAlignment="1">
      <alignment horizontal="center"/>
    </xf>
    <xf numFmtId="0" fontId="24" fillId="0" borderId="38" xfId="0" applyFont="1" applyFill="1" applyBorder="1"/>
    <xf numFmtId="0" fontId="25" fillId="0" borderId="40" xfId="0" applyFont="1" applyFill="1" applyBorder="1" applyAlignment="1">
      <alignment horizontal="center"/>
    </xf>
    <xf numFmtId="0" fontId="24" fillId="0" borderId="41" xfId="0" applyFont="1" applyFill="1" applyBorder="1"/>
    <xf numFmtId="0" fontId="24" fillId="0" borderId="24" xfId="0" applyFont="1" applyFill="1" applyBorder="1"/>
    <xf numFmtId="0" fontId="25" fillId="0" borderId="43" xfId="0" applyFont="1" applyFill="1" applyBorder="1" applyAlignment="1">
      <alignment horizontal="center"/>
    </xf>
    <xf numFmtId="0" fontId="24" fillId="0" borderId="44" xfId="0" applyFont="1" applyFill="1" applyBorder="1"/>
    <xf numFmtId="0" fontId="25" fillId="0" borderId="46" xfId="0" applyFont="1" applyFill="1" applyBorder="1" applyAlignment="1">
      <alignment horizontal="center"/>
    </xf>
    <xf numFmtId="0" fontId="24" fillId="0" borderId="47" xfId="0" applyFont="1" applyFill="1" applyBorder="1"/>
    <xf numFmtId="0" fontId="0" fillId="5" borderId="0" xfId="0" applyFill="1" applyBorder="1" applyAlignment="1">
      <alignment vertical="center" wrapText="1"/>
    </xf>
    <xf numFmtId="2" fontId="24" fillId="0" borderId="23" xfId="0" applyNumberFormat="1" applyFont="1" applyFill="1" applyBorder="1" applyAlignment="1">
      <alignment horizontal="center"/>
    </xf>
    <xf numFmtId="2" fontId="24" fillId="0" borderId="39" xfId="0" applyNumberFormat="1" applyFont="1" applyFill="1" applyBorder="1" applyAlignment="1">
      <alignment horizontal="center"/>
    </xf>
    <xf numFmtId="2" fontId="24" fillId="0" borderId="36" xfId="0" applyNumberFormat="1" applyFont="1" applyFill="1" applyBorder="1" applyAlignment="1">
      <alignment horizontal="center"/>
    </xf>
    <xf numFmtId="2" fontId="24" fillId="0" borderId="42" xfId="0" applyNumberFormat="1" applyFont="1" applyFill="1" applyBorder="1" applyAlignment="1">
      <alignment horizontal="center"/>
    </xf>
    <xf numFmtId="2" fontId="24" fillId="0" borderId="20" xfId="0" applyNumberFormat="1" applyFont="1" applyFill="1" applyBorder="1" applyAlignment="1">
      <alignment horizontal="center"/>
    </xf>
    <xf numFmtId="2" fontId="24" fillId="0" borderId="45" xfId="0" applyNumberFormat="1" applyFont="1" applyFill="1" applyBorder="1" applyAlignment="1">
      <alignment horizontal="center"/>
    </xf>
    <xf numFmtId="2" fontId="24" fillId="0" borderId="48" xfId="0" applyNumberFormat="1" applyFont="1" applyFill="1" applyBorder="1" applyAlignment="1">
      <alignment horizontal="center"/>
    </xf>
    <xf numFmtId="0" fontId="0" fillId="0" borderId="16" xfId="0" applyBorder="1"/>
    <xf numFmtId="0" fontId="0" fillId="0" borderId="49" xfId="0" applyBorder="1"/>
    <xf numFmtId="0" fontId="0" fillId="0" borderId="50" xfId="0" applyBorder="1"/>
    <xf numFmtId="2" fontId="7" fillId="0" borderId="51" xfId="0" applyNumberFormat="1" applyFont="1" applyBorder="1" applyAlignment="1">
      <alignment horizontal="center"/>
    </xf>
    <xf numFmtId="0" fontId="0" fillId="0" borderId="52" xfId="0" applyBorder="1"/>
    <xf numFmtId="2" fontId="7" fillId="0" borderId="45" xfId="0" applyNumberFormat="1" applyFont="1" applyBorder="1" applyAlignment="1">
      <alignment horizontal="center"/>
    </xf>
    <xf numFmtId="0" fontId="0" fillId="0" borderId="27" xfId="0" applyBorder="1"/>
    <xf numFmtId="0" fontId="0" fillId="0" borderId="53" xfId="0" applyBorder="1"/>
    <xf numFmtId="2" fontId="7" fillId="0" borderId="54" xfId="0" applyNumberFormat="1" applyFont="1" applyBorder="1" applyAlignment="1">
      <alignment horizontal="center"/>
    </xf>
    <xf numFmtId="0" fontId="33" fillId="0" borderId="0" xfId="0" applyFont="1"/>
    <xf numFmtId="0" fontId="14" fillId="0" borderId="0" xfId="1" applyFont="1" applyFill="1" applyAlignment="1">
      <alignment horizontal="left" vertical="top" wrapText="1"/>
    </xf>
    <xf numFmtId="0" fontId="21" fillId="0" borderId="13" xfId="1" applyFont="1" applyFill="1" applyBorder="1" applyAlignment="1">
      <alignment vertical="center" wrapText="1"/>
    </xf>
    <xf numFmtId="0" fontId="22" fillId="0" borderId="12" xfId="0" applyFont="1" applyFill="1" applyBorder="1" applyAlignment="1">
      <alignment vertical="center" wrapText="1"/>
    </xf>
    <xf numFmtId="0" fontId="22" fillId="0" borderId="14" xfId="0" applyFont="1" applyFill="1" applyBorder="1" applyAlignment="1">
      <alignment vertical="center" wrapText="1"/>
    </xf>
    <xf numFmtId="0" fontId="22" fillId="0" borderId="15" xfId="0" applyFont="1" applyFill="1" applyBorder="1" applyAlignment="1">
      <alignment vertical="center" wrapText="1"/>
    </xf>
    <xf numFmtId="0" fontId="22" fillId="0" borderId="0" xfId="0" applyFont="1" applyFill="1" applyBorder="1" applyAlignment="1">
      <alignment vertical="center" wrapText="1"/>
    </xf>
    <xf numFmtId="0" fontId="22" fillId="0" borderId="16" xfId="0" applyFont="1" applyFill="1" applyBorder="1" applyAlignment="1">
      <alignment vertical="center" wrapText="1"/>
    </xf>
    <xf numFmtId="0" fontId="22" fillId="0" borderId="17" xfId="0" applyFont="1" applyFill="1" applyBorder="1" applyAlignment="1">
      <alignment vertical="center" wrapText="1"/>
    </xf>
    <xf numFmtId="0" fontId="22" fillId="0" borderId="9" xfId="0" applyFont="1" applyFill="1" applyBorder="1" applyAlignment="1">
      <alignment vertical="center" wrapText="1"/>
    </xf>
    <xf numFmtId="0" fontId="22" fillId="0" borderId="18" xfId="0" applyFont="1" applyFill="1" applyBorder="1" applyAlignment="1">
      <alignment vertical="center" wrapText="1"/>
    </xf>
    <xf numFmtId="0" fontId="16" fillId="0" borderId="9" xfId="1" applyFont="1" applyFill="1" applyBorder="1" applyAlignment="1">
      <alignment horizontal="center"/>
    </xf>
    <xf numFmtId="0" fontId="11" fillId="0" borderId="12" xfId="1" applyFont="1" applyFill="1" applyBorder="1" applyAlignment="1">
      <alignment horizontal="right"/>
    </xf>
    <xf numFmtId="0" fontId="1" fillId="0" borderId="13" xfId="1" applyFill="1" applyBorder="1" applyAlignment="1">
      <alignment vertical="top" wrapText="1"/>
    </xf>
    <xf numFmtId="0" fontId="0" fillId="0" borderId="12" xfId="0" applyFill="1" applyBorder="1" applyAlignment="1">
      <alignment vertical="top" wrapText="1"/>
    </xf>
    <xf numFmtId="0" fontId="0" fillId="0" borderId="14" xfId="0" applyFill="1" applyBorder="1" applyAlignment="1">
      <alignment vertical="top" wrapText="1"/>
    </xf>
    <xf numFmtId="0" fontId="0" fillId="0" borderId="15" xfId="0" applyFill="1" applyBorder="1" applyAlignment="1">
      <alignment vertical="top" wrapText="1"/>
    </xf>
    <xf numFmtId="0" fontId="0" fillId="0" borderId="0" xfId="0" applyFill="1" applyBorder="1" applyAlignment="1">
      <alignment vertical="top" wrapText="1"/>
    </xf>
    <xf numFmtId="0" fontId="0" fillId="0" borderId="16" xfId="0" applyFill="1" applyBorder="1" applyAlignment="1">
      <alignment vertical="top" wrapText="1"/>
    </xf>
    <xf numFmtId="0" fontId="0" fillId="0" borderId="17" xfId="0" applyFill="1" applyBorder="1" applyAlignment="1">
      <alignment vertical="top" wrapText="1"/>
    </xf>
    <xf numFmtId="0" fontId="0" fillId="0" borderId="9" xfId="0" applyFill="1" applyBorder="1" applyAlignment="1">
      <alignment vertical="top" wrapText="1"/>
    </xf>
    <xf numFmtId="0" fontId="0" fillId="0" borderId="18" xfId="0" applyFill="1" applyBorder="1" applyAlignment="1">
      <alignment vertical="top" wrapText="1"/>
    </xf>
    <xf numFmtId="0" fontId="16" fillId="0" borderId="9" xfId="1" applyFont="1" applyFill="1" applyBorder="1" applyAlignment="1">
      <alignment horizontal="center" vertical="top"/>
    </xf>
    <xf numFmtId="0" fontId="0" fillId="0" borderId="9" xfId="0" applyBorder="1" applyAlignment="1">
      <alignment horizontal="center" vertical="top"/>
    </xf>
    <xf numFmtId="0" fontId="8" fillId="0" borderId="13" xfId="1" applyFont="1" applyFill="1" applyBorder="1" applyAlignment="1">
      <alignment vertical="center" wrapText="1"/>
    </xf>
    <xf numFmtId="0" fontId="0" fillId="0" borderId="12" xfId="0" applyFont="1" applyBorder="1" applyAlignment="1">
      <alignment wrapText="1"/>
    </xf>
    <xf numFmtId="0" fontId="0" fillId="0" borderId="14" xfId="0" applyFont="1" applyBorder="1" applyAlignment="1">
      <alignment wrapText="1"/>
    </xf>
    <xf numFmtId="0" fontId="0" fillId="0" borderId="15" xfId="0" applyFont="1" applyBorder="1" applyAlignment="1">
      <alignment wrapText="1"/>
    </xf>
    <xf numFmtId="0" fontId="0" fillId="0" borderId="0" xfId="0" applyFont="1" applyBorder="1" applyAlignment="1">
      <alignment wrapText="1"/>
    </xf>
    <xf numFmtId="0" fontId="0" fillId="0" borderId="16" xfId="0" applyFont="1" applyBorder="1" applyAlignment="1">
      <alignment wrapText="1"/>
    </xf>
    <xf numFmtId="0" fontId="0" fillId="0" borderId="17" xfId="0" applyFont="1" applyBorder="1" applyAlignment="1">
      <alignment wrapText="1"/>
    </xf>
    <xf numFmtId="0" fontId="0" fillId="0" borderId="9" xfId="0" applyFont="1" applyBorder="1" applyAlignment="1">
      <alignment wrapText="1"/>
    </xf>
    <xf numFmtId="0" fontId="0" fillId="0" borderId="18" xfId="0" applyFont="1" applyBorder="1" applyAlignment="1">
      <alignment wrapText="1"/>
    </xf>
    <xf numFmtId="0" fontId="1" fillId="0" borderId="13" xfId="1" applyFill="1" applyBorder="1" applyAlignment="1">
      <alignment wrapText="1"/>
    </xf>
    <xf numFmtId="0" fontId="0" fillId="0" borderId="12" xfId="0" applyFill="1" applyBorder="1" applyAlignment="1">
      <alignment wrapText="1"/>
    </xf>
    <xf numFmtId="0" fontId="0" fillId="0" borderId="14" xfId="0" applyFill="1" applyBorder="1" applyAlignment="1">
      <alignment wrapText="1"/>
    </xf>
    <xf numFmtId="0" fontId="0" fillId="0" borderId="15" xfId="0" applyFill="1" applyBorder="1" applyAlignment="1">
      <alignment wrapText="1"/>
    </xf>
    <xf numFmtId="0" fontId="0" fillId="0" borderId="0" xfId="0" applyFill="1" applyBorder="1" applyAlignment="1">
      <alignment wrapText="1"/>
    </xf>
    <xf numFmtId="0" fontId="0" fillId="0" borderId="16" xfId="0" applyFill="1" applyBorder="1" applyAlignment="1">
      <alignment wrapText="1"/>
    </xf>
    <xf numFmtId="0" fontId="0" fillId="0" borderId="15" xfId="0" applyBorder="1" applyAlignment="1">
      <alignment wrapText="1"/>
    </xf>
    <xf numFmtId="0" fontId="0" fillId="0" borderId="0"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9" xfId="0" applyBorder="1" applyAlignment="1">
      <alignment wrapText="1"/>
    </xf>
    <xf numFmtId="0" fontId="0" fillId="0" borderId="18" xfId="0" applyBorder="1" applyAlignment="1">
      <alignment wrapText="1"/>
    </xf>
    <xf numFmtId="0" fontId="11" fillId="4" borderId="12" xfId="1" applyFont="1" applyFill="1" applyBorder="1" applyAlignment="1">
      <alignment horizontal="center"/>
    </xf>
    <xf numFmtId="0" fontId="8" fillId="0" borderId="0" xfId="1" applyFont="1" applyFill="1" applyAlignment="1">
      <alignment horizontal="center"/>
    </xf>
    <xf numFmtId="0" fontId="0" fillId="0" borderId="0" xfId="0" applyAlignment="1"/>
    <xf numFmtId="0" fontId="9" fillId="0" borderId="0" xfId="1" applyFont="1" applyFill="1" applyAlignment="1">
      <alignment horizontal="center"/>
    </xf>
    <xf numFmtId="0" fontId="13" fillId="0" borderId="0" xfId="0" applyFont="1" applyAlignment="1">
      <alignment vertical="top" wrapText="1"/>
    </xf>
    <xf numFmtId="0" fontId="31" fillId="0" borderId="0" xfId="1" applyFont="1" applyFill="1" applyAlignment="1">
      <alignment horizontal="center" vertical="top" wrapText="1"/>
    </xf>
    <xf numFmtId="0" fontId="28" fillId="0" borderId="0" xfId="0" applyFont="1" applyAlignment="1">
      <alignment horizontal="center" vertical="top" wrapText="1"/>
    </xf>
    <xf numFmtId="0" fontId="28" fillId="0" borderId="0" xfId="0" applyFont="1" applyAlignment="1">
      <alignment wrapText="1"/>
    </xf>
    <xf numFmtId="0" fontId="24" fillId="0" borderId="0" xfId="0" applyFont="1" applyFill="1" applyAlignment="1">
      <alignment vertical="top" wrapText="1"/>
    </xf>
    <xf numFmtId="0" fontId="24" fillId="0" borderId="0" xfId="0" applyFont="1" applyFill="1" applyAlignment="1">
      <alignment horizontal="left" vertical="center" wrapText="1"/>
    </xf>
    <xf numFmtId="0" fontId="24" fillId="0" borderId="0" xfId="0" applyFont="1" applyFill="1" applyAlignment="1">
      <alignment vertical="center" wrapText="1"/>
    </xf>
    <xf numFmtId="0" fontId="34" fillId="0" borderId="0" xfId="0" applyFont="1" applyAlignment="1">
      <alignment horizontal="center"/>
    </xf>
    <xf numFmtId="0" fontId="34" fillId="0" borderId="28" xfId="0" applyFont="1" applyBorder="1" applyAlignment="1">
      <alignment horizontal="center"/>
    </xf>
    <xf numFmtId="0" fontId="27" fillId="4" borderId="25" xfId="0" applyFont="1" applyFill="1" applyBorder="1" applyAlignment="1">
      <alignment vertical="center" wrapText="1"/>
    </xf>
    <xf numFmtId="0" fontId="12" fillId="4" borderId="12" xfId="0" applyFont="1" applyFill="1" applyBorder="1" applyAlignment="1">
      <alignment vertical="center" wrapText="1"/>
    </xf>
    <xf numFmtId="0" fontId="12" fillId="4" borderId="26" xfId="0" applyFont="1" applyFill="1" applyBorder="1" applyAlignment="1">
      <alignment vertical="center" wrapText="1"/>
    </xf>
    <xf numFmtId="0" fontId="0" fillId="0" borderId="27"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0" fontId="0" fillId="0" borderId="0" xfId="0" applyAlignment="1">
      <alignment wrapText="1"/>
    </xf>
    <xf numFmtId="0" fontId="0" fillId="4" borderId="19" xfId="0" applyFill="1" applyBorder="1" applyAlignment="1"/>
    <xf numFmtId="0" fontId="0" fillId="4" borderId="32" xfId="0" applyFill="1" applyBorder="1" applyAlignment="1"/>
    <xf numFmtId="0" fontId="0" fillId="4" borderId="21" xfId="0" applyFill="1" applyBorder="1" applyAlignment="1"/>
    <xf numFmtId="0" fontId="0" fillId="4" borderId="33" xfId="0" applyFill="1" applyBorder="1" applyAlignment="1"/>
    <xf numFmtId="0" fontId="0" fillId="4" borderId="30" xfId="0" applyFill="1" applyBorder="1" applyAlignment="1"/>
    <xf numFmtId="0" fontId="0" fillId="4" borderId="24" xfId="0" applyFill="1" applyBorder="1" applyAlignment="1"/>
    <xf numFmtId="0" fontId="0" fillId="4" borderId="20" xfId="0" applyFill="1" applyBorder="1" applyAlignment="1"/>
    <xf numFmtId="0" fontId="0" fillId="4" borderId="31" xfId="0" applyFill="1" applyBorder="1" applyAlignment="1"/>
    <xf numFmtId="0" fontId="0" fillId="4" borderId="22" xfId="0" applyFill="1" applyBorder="1" applyAlignment="1"/>
    <xf numFmtId="0" fontId="0" fillId="4" borderId="23" xfId="0" applyFill="1" applyBorder="1" applyAlignment="1"/>
    <xf numFmtId="0" fontId="26" fillId="4" borderId="0" xfId="0" applyFont="1" applyFill="1" applyBorder="1" applyAlignment="1">
      <alignment horizontal="center"/>
    </xf>
  </cellXfs>
  <cellStyles count="3">
    <cellStyle name="Normal" xfId="0" builtinId="0"/>
    <cellStyle name="Normal 2" xfId="1"/>
    <cellStyle name="Tusental 2" xfId="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155638400983027"/>
          <c:y val="0.11072754103186781"/>
          <c:w val="0.63365867828612932"/>
          <c:h val="0.78969592055823945"/>
        </c:manualLayout>
      </c:layout>
      <c:radarChart>
        <c:radarStyle val="filled"/>
        <c:varyColors val="0"/>
        <c:ser>
          <c:idx val="65"/>
          <c:order val="0"/>
          <c:tx>
            <c:strRef>
              <c:f>Matris!$CF$3</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Matris!$CG$3:$DC$3</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0"/>
          <c:order val="1"/>
          <c:tx>
            <c:strRef>
              <c:f>Matris!$CF$4</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Matris!$CG$4:$DC$4</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1"/>
          <c:order val="2"/>
          <c:tx>
            <c:strRef>
              <c:f>Matris!$CF$5</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Matris!$CG$5:$DC$5</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2"/>
          <c:order val="3"/>
          <c:tx>
            <c:strRef>
              <c:f>Matris!$CF$6</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Matris!$CG$6:$DC$6</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3"/>
          <c:order val="4"/>
          <c:tx>
            <c:strRef>
              <c:f>Matris!$CF$7</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Matris!$CG$7:$DC$7</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4"/>
          <c:order val="5"/>
          <c:tx>
            <c:strRef>
              <c:f>Matris!$CF$8</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Matris!$CG$8:$DC$8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5"/>
          <c:order val="6"/>
          <c:tx>
            <c:strRef>
              <c:f>Matris!$CF$9</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Matris!$CG$9:$DC$9</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6"/>
          <c:order val="7"/>
          <c:tx>
            <c:strRef>
              <c:f>Matris!$CF$10</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Matris!$CG$10:$DC$10</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7"/>
          <c:order val="8"/>
          <c:tx>
            <c:strRef>
              <c:f>Matris!$CF$11</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Matris!$CG$11:$DC$11</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8"/>
          <c:order val="9"/>
          <c:tx>
            <c:strRef>
              <c:f>Matris!$CF$12</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Matris!$CG$12:$DC$12</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49"/>
          <c:order val="10"/>
          <c:tx>
            <c:strRef>
              <c:f>Matris!$CF$13</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Matris!$CG$13:$DC$13</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0"/>
          <c:order val="11"/>
          <c:tx>
            <c:strRef>
              <c:f>Matris!$CF$14</c:f>
              <c:strCache>
                <c:ptCount val="1"/>
                <c:pt idx="0">
                  <c:v>#SAKNAS!</c:v>
                </c:pt>
              </c:strCache>
            </c:strRef>
          </c:tx>
          <c:spPr>
            <a:solidFill>
              <a:srgbClr val="9BBB59">
                <a:lumMod val="60000"/>
                <a:lumOff val="40000"/>
              </a:srgbClr>
            </a:solidFill>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Matris!$CG$14:$DC$14</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1"/>
          <c:order val="12"/>
          <c:tx>
            <c:strRef>
              <c:f>Matris!$CF$15</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Matris!$CG$15:$DC$15</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2"/>
          <c:order val="13"/>
          <c:tx>
            <c:strRef>
              <c:f>Matris!$CF$16</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Matris!$CG$16:$DC$16</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3"/>
          <c:order val="14"/>
          <c:tx>
            <c:strRef>
              <c:f>Matris!$CF$17</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Matris!$CG$17:$DC$17</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4"/>
          <c:order val="15"/>
          <c:tx>
            <c:strRef>
              <c:f>Matris!$CF$18</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Matris!$CG$18:$DC$18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5"/>
          <c:order val="16"/>
          <c:tx>
            <c:strRef>
              <c:f>Matris!$CF$19</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Matris!$CG$19:$DC$19</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6"/>
          <c:order val="17"/>
          <c:tx>
            <c:strRef>
              <c:f>Matris!$CF$20</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Matris!$CG$20:$DC$20</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7"/>
          <c:order val="18"/>
          <c:tx>
            <c:strRef>
              <c:f>Matris!$CF$21</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Matris!$CG$21:$DC$21</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8"/>
          <c:order val="19"/>
          <c:tx>
            <c:strRef>
              <c:f>Matris!$CF$22</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Matris!$CG$22:$DC$22</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59"/>
          <c:order val="20"/>
          <c:tx>
            <c:strRef>
              <c:f>Matris!$CF$23</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Matris!$CG$23:$DC$23</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60"/>
          <c:order val="21"/>
          <c:tx>
            <c:strRef>
              <c:f>Matris!$CF$24</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Matris!$CG$24:$DC$24</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61"/>
          <c:order val="22"/>
          <c:tx>
            <c:strRef>
              <c:f>Matris!$CF$25</c:f>
              <c:strCache>
                <c:ptCount val="1"/>
                <c:pt idx="0">
                  <c:v>#SAKNAS!</c:v>
                </c:pt>
              </c:strCache>
            </c:strRef>
          </c:tx>
          <c:spPr>
            <a:solidFill>
              <a:srgbClr val="9BBB59">
                <a:lumMod val="60000"/>
                <a:lumOff val="40000"/>
              </a:srgbClr>
            </a:solidFill>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Matris!$CG$25:$DC$25</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62"/>
          <c:order val="23"/>
          <c:tx>
            <c:strRef>
              <c:f>Matris!$CF$26</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Matris!$CG$26:$DC$26</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63"/>
          <c:order val="24"/>
          <c:tx>
            <c:strRef>
              <c:f>Matris!$CF$27</c:f>
              <c:strCache>
                <c:ptCount val="1"/>
                <c:pt idx="0">
                  <c:v>#SAKNAS!</c:v>
                </c:pt>
              </c:strCache>
            </c:strRef>
          </c:tx>
          <c:spPr>
            <a:ln w="25400">
              <a:no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Matris!$CG$27:$DC$27</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0"/>
          <c:order val="25"/>
          <c:tx>
            <c:strRef>
              <c:f>Matris!$CF$2</c:f>
              <c:strCache>
                <c:ptCount val="1"/>
                <c:pt idx="0">
                  <c:v>RasMedel</c:v>
                </c:pt>
              </c:strCache>
            </c:strRef>
          </c:tx>
          <c:spPr>
            <a:noFill/>
            <a:ln w="25400">
              <a:solidFill>
                <a:srgbClr val="FF0000"/>
              </a:solidFill>
            </a:ln>
          </c:spPr>
          <c:cat>
            <c:strRef>
              <c:f>Matris!$CG$1:$DC$1</c:f>
              <c:strCache>
                <c:ptCount val="23"/>
                <c:pt idx="0">
                  <c:v>Samarbete föremål/förare</c:v>
                </c:pt>
                <c:pt idx="1">
                  <c:v>Samarbete föremål tävl.led.</c:v>
                </c:pt>
                <c:pt idx="2">
                  <c:v>Gripa ta tag 5 m</c:v>
                </c:pt>
                <c:pt idx="3">
                  <c:v>Gripa ta tag 40 m</c:v>
                </c:pt>
                <c:pt idx="4">
                  <c:v>Gripa hålla 5 m</c:v>
                </c:pt>
                <c:pt idx="5">
                  <c:v>Gripa hålla 40 m</c:v>
                </c:pt>
                <c:pt idx="6">
                  <c:v>Gripa slita dra 5 m</c:v>
                </c:pt>
                <c:pt idx="7">
                  <c:v>Gripa slita dra 40 m</c:v>
                </c:pt>
                <c:pt idx="8">
                  <c:v>Förföljande</c:v>
                </c:pt>
                <c:pt idx="9">
                  <c:v>Förföljande gripande</c:v>
                </c:pt>
                <c:pt idx="10">
                  <c:v>Uthållighet</c:v>
                </c:pt>
                <c:pt idx="11">
                  <c:v>Social självsäkerhet</c:v>
                </c:pt>
                <c:pt idx="12">
                  <c:v>Social nyfikenhet</c:v>
                </c:pt>
                <c:pt idx="13">
                  <c:v>Socialt samspel</c:v>
                </c:pt>
                <c:pt idx="14">
                  <c:v>Handlingsförmåga</c:v>
                </c:pt>
                <c:pt idx="15">
                  <c:v>Anpassningsförmåga</c:v>
                </c:pt>
                <c:pt idx="16">
                  <c:v>Koncentration</c:v>
                </c:pt>
                <c:pt idx="17">
                  <c:v>Avreaktion</c:v>
                </c:pt>
                <c:pt idx="18">
                  <c:v>Minnesbilder</c:v>
                </c:pt>
                <c:pt idx="19">
                  <c:v>Rädsla</c:v>
                </c:pt>
                <c:pt idx="20">
                  <c:v>Aggressivitet</c:v>
                </c:pt>
                <c:pt idx="21">
                  <c:v>Nyfikenhet</c:v>
                </c:pt>
                <c:pt idx="22">
                  <c:v>Skott</c:v>
                </c:pt>
              </c:strCache>
            </c:strRef>
          </c:cat>
          <c:val>
            <c:numRef>
              <c:f>Matris!$CG$2:$DC$2</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dLbls>
        <c:axId val="120865536"/>
        <c:axId val="120867072"/>
      </c:radarChart>
      <c:catAx>
        <c:axId val="120865536"/>
        <c:scaling>
          <c:orientation val="minMax"/>
        </c:scaling>
        <c:delete val="0"/>
        <c:axPos val="b"/>
        <c:majorGridlines/>
        <c:majorTickMark val="out"/>
        <c:minorTickMark val="none"/>
        <c:tickLblPos val="nextTo"/>
        <c:crossAx val="120867072"/>
        <c:crosses val="autoZero"/>
        <c:auto val="1"/>
        <c:lblAlgn val="ctr"/>
        <c:lblOffset val="100"/>
        <c:noMultiLvlLbl val="0"/>
      </c:catAx>
      <c:valAx>
        <c:axId val="120867072"/>
        <c:scaling>
          <c:orientation val="minMax"/>
          <c:max val="2"/>
          <c:min val="-2"/>
        </c:scaling>
        <c:delete val="0"/>
        <c:axPos val="l"/>
        <c:majorGridlines>
          <c:spPr>
            <a:ln>
              <a:noFill/>
            </a:ln>
          </c:spPr>
        </c:majorGridlines>
        <c:numFmt formatCode="General" sourceLinked="1"/>
        <c:majorTickMark val="cross"/>
        <c:minorTickMark val="cross"/>
        <c:tickLblPos val="nextTo"/>
        <c:crossAx val="120865536"/>
        <c:crosses val="autoZero"/>
        <c:crossBetween val="between"/>
        <c:majorUnit val="0.4"/>
        <c:minorUnit val="0.4"/>
      </c:valAx>
      <c:spPr>
        <a:noFill/>
        <a:ln>
          <a:noFill/>
        </a:ln>
      </c:spPr>
    </c:plotArea>
    <c:plotVisOnly val="0"/>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7701690821256"/>
          <c:y val="7.212593326993505E-2"/>
          <c:w val="0.7753920289855073"/>
          <c:h val="0.86602674867976448"/>
        </c:manualLayout>
      </c:layout>
      <c:radarChart>
        <c:radarStyle val="filled"/>
        <c:varyColors val="0"/>
        <c:ser>
          <c:idx val="1"/>
          <c:order val="0"/>
          <c:tx>
            <c:strRef>
              <c:f>Matris!$S$3</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Matris!$T$3:$AX$3</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2"/>
          <c:order val="1"/>
          <c:tx>
            <c:strRef>
              <c:f>Matris!$S$4</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Matris!$T$4:$AX$4</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3"/>
          <c:order val="2"/>
          <c:tx>
            <c:strRef>
              <c:f>Matris!$S$5</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Matris!$T$5:$AX$5</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4"/>
          <c:order val="3"/>
          <c:tx>
            <c:strRef>
              <c:f>Matris!$S$6</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Matris!$T$6:$AX$6</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5"/>
          <c:order val="4"/>
          <c:tx>
            <c:strRef>
              <c:f>Matris!$S$7</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Matris!$T$7:$AX$7</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6"/>
          <c:order val="5"/>
          <c:tx>
            <c:strRef>
              <c:f>Matris!$S$8</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Matris!$T$8:$AX$8</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7"/>
          <c:order val="6"/>
          <c:tx>
            <c:strRef>
              <c:f>Matris!$S$9</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Matris!$T$9:$AX$9</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8"/>
          <c:order val="7"/>
          <c:tx>
            <c:strRef>
              <c:f>Matris!$S$10</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Matris!$T$10:$AX$10</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9"/>
          <c:order val="8"/>
          <c:tx>
            <c:strRef>
              <c:f>Matris!$S$11</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Matris!$T$11:$AX$11</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0"/>
          <c:order val="9"/>
          <c:tx>
            <c:strRef>
              <c:f>Matris!$S$12</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Matris!$T$12:$AX$12</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1"/>
          <c:order val="10"/>
          <c:tx>
            <c:strRef>
              <c:f>Matris!$S$13</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Matris!$T$13:$AX$13</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2"/>
          <c:order val="11"/>
          <c:tx>
            <c:strRef>
              <c:f>Matris!$S$14</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Matris!$T$14:$AX$14</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3"/>
          <c:order val="12"/>
          <c:tx>
            <c:strRef>
              <c:f>Matris!$S$15</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Matris!$T$15:$AX$15</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4"/>
          <c:order val="13"/>
          <c:tx>
            <c:strRef>
              <c:f>Matris!$S$16</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Matris!$T$16:$AX$16</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5"/>
          <c:order val="14"/>
          <c:tx>
            <c:strRef>
              <c:f>Matris!$S$17</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Matris!$T$17:$AX$17</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6"/>
          <c:order val="15"/>
          <c:tx>
            <c:strRef>
              <c:f>Matris!$S$18</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Matris!$T$18:$AX$18</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7"/>
          <c:order val="16"/>
          <c:tx>
            <c:strRef>
              <c:f>Matris!$S$19</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Matris!$T$19:$AX$19</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8"/>
          <c:order val="17"/>
          <c:tx>
            <c:strRef>
              <c:f>Matris!$S$20</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Matris!$T$20:$AX$20</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19"/>
          <c:order val="18"/>
          <c:tx>
            <c:strRef>
              <c:f>Matris!$S$21</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Matris!$T$21:$AX$21</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20"/>
          <c:order val="19"/>
          <c:tx>
            <c:strRef>
              <c:f>Matris!$S$22</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Matris!$T$22:$AX$22</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21"/>
          <c:order val="20"/>
          <c:tx>
            <c:strRef>
              <c:f>Matris!$S$23</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Matris!$T$23:$AX$23</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22"/>
          <c:order val="21"/>
          <c:tx>
            <c:strRef>
              <c:f>Matris!$S$24</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Matris!$T$24:$AX$24</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23"/>
          <c:order val="22"/>
          <c:tx>
            <c:strRef>
              <c:f>Matris!$S$25</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Matris!$T$25:$AX$25</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24"/>
          <c:order val="23"/>
          <c:tx>
            <c:strRef>
              <c:f>Matris!$S$26</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Matris!$T$26:$AX$26</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25"/>
          <c:order val="24"/>
          <c:tx>
            <c:strRef>
              <c:f>Matris!$S$27</c:f>
              <c:strCache>
                <c:ptCount val="1"/>
                <c:pt idx="0">
                  <c:v>#SAKNAS!</c:v>
                </c:pt>
              </c:strCache>
            </c:strRef>
          </c:tx>
          <c:spPr>
            <a:solidFill>
              <a:srgbClr val="9BBB59">
                <a:lumMod val="60000"/>
                <a:lumOff val="40000"/>
              </a:srgbClr>
            </a:solidFill>
          </c:spPr>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Matris!$T$27:$AX$27</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26"/>
          <c:order val="25"/>
          <c:tx>
            <c:strRef>
              <c:f>Matris!$S$28</c:f>
              <c:strCache>
                <c:ptCount val="1"/>
                <c:pt idx="0">
                  <c:v>#SAKNAS!</c:v>
                </c:pt>
              </c:strCache>
            </c:strRef>
          </c:tx>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Matris!$T$28:$AX$28</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0"/>
          <c:order val="26"/>
          <c:tx>
            <c:strRef>
              <c:f>Matris!$S$2</c:f>
              <c:strCache>
                <c:ptCount val="1"/>
                <c:pt idx="0">
                  <c:v>Bruksmedel MH</c:v>
                </c:pt>
              </c:strCache>
            </c:strRef>
          </c:tx>
          <c:spPr>
            <a:noFill/>
            <a:ln w="25400">
              <a:solidFill>
                <a:srgbClr val="FF0000"/>
              </a:solidFill>
            </a:ln>
          </c:spPr>
          <c:cat>
            <c:strRef>
              <c:f>Matris!$T$1:$AX$1</c:f>
              <c:strCache>
                <c:ptCount val="31"/>
                <c:pt idx="0">
                  <c:v>Kontakt hälsning</c:v>
                </c:pt>
                <c:pt idx="1">
                  <c:v>Kontakt samarbete</c:v>
                </c:pt>
                <c:pt idx="2">
                  <c:v>Kontakt hantering</c:v>
                </c:pt>
                <c:pt idx="3">
                  <c:v>Lek 1 leklust</c:v>
                </c:pt>
                <c:pt idx="4">
                  <c:v>Lek 1 gripande</c:v>
                </c:pt>
                <c:pt idx="5">
                  <c:v>Lek 1 dragkamp</c:v>
                </c:pt>
                <c:pt idx="6">
                  <c:v>Lek 2 leklust</c:v>
                </c:pt>
                <c:pt idx="7">
                  <c:v>Lek 2 gripande</c:v>
                </c:pt>
                <c:pt idx="8">
                  <c:v>Avst lek intresse</c:v>
                </c:pt>
                <c:pt idx="9">
                  <c:v>Avst lek nyfikenhet</c:v>
                </c:pt>
                <c:pt idx="10">
                  <c:v>Avst lek leklust</c:v>
                </c:pt>
                <c:pt idx="11">
                  <c:v>Avst lek samarbete</c:v>
                </c:pt>
                <c:pt idx="12">
                  <c:v>Förföljande 2</c:v>
                </c:pt>
                <c:pt idx="13">
                  <c:v>Gripande 2</c:v>
                </c:pt>
                <c:pt idx="14">
                  <c:v>Överraskning kvarst intresse</c:v>
                </c:pt>
                <c:pt idx="15">
                  <c:v>Ljud kvarst intresse</c:v>
                </c:pt>
                <c:pt idx="16">
                  <c:v>Överraskning nyfikenhet</c:v>
                </c:pt>
                <c:pt idx="17">
                  <c:v>Ljud nyfikenhet</c:v>
                </c:pt>
                <c:pt idx="18">
                  <c:v>Spöken nyfikenhet</c:v>
                </c:pt>
                <c:pt idx="19">
                  <c:v>Aktivitet</c:v>
                </c:pt>
                <c:pt idx="20">
                  <c:v>Skott</c:v>
                </c:pt>
                <c:pt idx="21">
                  <c:v>Överraskning rädsla</c:v>
                </c:pt>
                <c:pt idx="22">
                  <c:v>Överraskning kvarst rädsla</c:v>
                </c:pt>
                <c:pt idx="23">
                  <c:v>Ljud rädsla</c:v>
                </c:pt>
                <c:pt idx="24">
                  <c:v>Ljud kvarst rädsla</c:v>
                </c:pt>
                <c:pt idx="25">
                  <c:v>Spöken rädsla</c:v>
                </c:pt>
                <c:pt idx="26">
                  <c:v>Avst lek hot aggression</c:v>
                </c:pt>
                <c:pt idx="27">
                  <c:v>Överraskning hot aggr</c:v>
                </c:pt>
                <c:pt idx="28">
                  <c:v>Spöken hot aggression</c:v>
                </c:pt>
                <c:pt idx="29">
                  <c:v>Spöken kontroll</c:v>
                </c:pt>
                <c:pt idx="30">
                  <c:v>Spöken kontakt</c:v>
                </c:pt>
              </c:strCache>
            </c:strRef>
          </c:cat>
          <c:val>
            <c:numRef>
              <c:f>Matris!$T$2:$AX$2</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er>
        <c:dLbls>
          <c:showLegendKey val="0"/>
          <c:showVal val="0"/>
          <c:showCatName val="0"/>
          <c:showSerName val="0"/>
          <c:showPercent val="0"/>
          <c:showBubbleSize val="0"/>
        </c:dLbls>
        <c:axId val="161397760"/>
        <c:axId val="161399552"/>
      </c:radarChart>
      <c:catAx>
        <c:axId val="161397760"/>
        <c:scaling>
          <c:orientation val="minMax"/>
        </c:scaling>
        <c:delete val="1"/>
        <c:axPos val="b"/>
        <c:majorGridlines/>
        <c:majorTickMark val="out"/>
        <c:minorTickMark val="none"/>
        <c:tickLblPos val="nextTo"/>
        <c:crossAx val="161399552"/>
        <c:crosses val="autoZero"/>
        <c:auto val="1"/>
        <c:lblAlgn val="ctr"/>
        <c:lblOffset val="100"/>
        <c:noMultiLvlLbl val="0"/>
      </c:catAx>
      <c:valAx>
        <c:axId val="161399552"/>
        <c:scaling>
          <c:orientation val="minMax"/>
          <c:max val="2"/>
          <c:min val="-2"/>
        </c:scaling>
        <c:delete val="0"/>
        <c:axPos val="l"/>
        <c:majorGridlines>
          <c:spPr>
            <a:ln>
              <a:noFill/>
            </a:ln>
          </c:spPr>
        </c:majorGridlines>
        <c:numFmt formatCode="General" sourceLinked="1"/>
        <c:majorTickMark val="in"/>
        <c:minorTickMark val="cross"/>
        <c:tickLblPos val="nextTo"/>
        <c:crossAx val="161397760"/>
        <c:crosses val="autoZero"/>
        <c:crossBetween val="between"/>
        <c:majorUnit val="0.4"/>
        <c:minorUnit val="0.4"/>
      </c:valAx>
      <c:spPr>
        <a:noFill/>
        <a:ln>
          <a:noFill/>
        </a:ln>
      </c:spPr>
    </c:plotArea>
    <c:plotVisOnly val="0"/>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Matris!$AJ$31</c:f>
              <c:strCache>
                <c:ptCount val="1"/>
                <c:pt idx="0">
                  <c:v>Bruksmedel</c:v>
                </c:pt>
              </c:strCache>
            </c:strRef>
          </c:tx>
          <c:spPr>
            <a:noFill/>
            <a:ln>
              <a:solidFill>
                <a:srgbClr val="FF0000"/>
              </a:solidFill>
            </a:ln>
          </c:spPr>
          <c:invertIfNegative val="0"/>
          <c:cat>
            <c:strRef>
              <c:f>Matris!$AK$32:$AO$32</c:f>
              <c:strCache>
                <c:ptCount val="5"/>
                <c:pt idx="0">
                  <c:v>Social</c:v>
                </c:pt>
                <c:pt idx="1">
                  <c:v>Lek</c:v>
                </c:pt>
                <c:pt idx="2">
                  <c:v>Jakt</c:v>
                </c:pt>
                <c:pt idx="3">
                  <c:v>Ny.f/Orädd</c:v>
                </c:pt>
                <c:pt idx="4">
                  <c:v>Hot</c:v>
                </c:pt>
              </c:strCache>
            </c:strRef>
          </c:cat>
          <c:val>
            <c:numRef>
              <c:f>Matris!$AK$31:$AO$31</c:f>
              <c:numCache>
                <c:formatCode>General</c:formatCode>
                <c:ptCount val="5"/>
                <c:pt idx="0">
                  <c:v>0</c:v>
                </c:pt>
                <c:pt idx="1">
                  <c:v>0</c:v>
                </c:pt>
                <c:pt idx="2">
                  <c:v>0</c:v>
                </c:pt>
                <c:pt idx="3">
                  <c:v>0</c:v>
                </c:pt>
                <c:pt idx="4">
                  <c:v>0</c:v>
                </c:pt>
              </c:numCache>
            </c:numRef>
          </c:val>
        </c:ser>
        <c:ser>
          <c:idx val="1"/>
          <c:order val="1"/>
          <c:tx>
            <c:strRef>
              <c:f>Matris!$AB$62</c:f>
              <c:strCache>
                <c:ptCount val="1"/>
                <c:pt idx="0">
                  <c:v>#SAKNAS!</c:v>
                </c:pt>
              </c:strCache>
            </c:strRef>
          </c:tx>
          <c:invertIfNegative val="0"/>
          <c:val>
            <c:numRef>
              <c:f>Matris!$AC$62:$AG$62</c:f>
              <c:numCache>
                <c:formatCode>General</c:formatCode>
                <c:ptCount val="5"/>
                <c:pt idx="0">
                  <c:v>#N/A</c:v>
                </c:pt>
                <c:pt idx="1">
                  <c:v>#N/A</c:v>
                </c:pt>
                <c:pt idx="2">
                  <c:v>#N/A</c:v>
                </c:pt>
                <c:pt idx="3">
                  <c:v>#N/A</c:v>
                </c:pt>
                <c:pt idx="4">
                  <c:v>#N/A</c:v>
                </c:pt>
              </c:numCache>
            </c:numRef>
          </c:val>
        </c:ser>
        <c:ser>
          <c:idx val="2"/>
          <c:order val="2"/>
          <c:tx>
            <c:strRef>
              <c:f>Matris!$AB$63</c:f>
              <c:strCache>
                <c:ptCount val="1"/>
                <c:pt idx="0">
                  <c:v>#SAKNAS!</c:v>
                </c:pt>
              </c:strCache>
            </c:strRef>
          </c:tx>
          <c:invertIfNegative val="0"/>
          <c:val>
            <c:numRef>
              <c:f>Matris!$AC$63:$AG$63</c:f>
              <c:numCache>
                <c:formatCode>General</c:formatCode>
                <c:ptCount val="5"/>
                <c:pt idx="0">
                  <c:v>#N/A</c:v>
                </c:pt>
                <c:pt idx="1">
                  <c:v>#N/A</c:v>
                </c:pt>
                <c:pt idx="2">
                  <c:v>#N/A</c:v>
                </c:pt>
                <c:pt idx="3">
                  <c:v>#N/A</c:v>
                </c:pt>
                <c:pt idx="4">
                  <c:v>#N/A</c:v>
                </c:pt>
              </c:numCache>
            </c:numRef>
          </c:val>
        </c:ser>
        <c:ser>
          <c:idx val="3"/>
          <c:order val="3"/>
          <c:tx>
            <c:strRef>
              <c:f>Matris!$AB$64</c:f>
              <c:strCache>
                <c:ptCount val="1"/>
                <c:pt idx="0">
                  <c:v>#SAKNAS!</c:v>
                </c:pt>
              </c:strCache>
            </c:strRef>
          </c:tx>
          <c:invertIfNegative val="0"/>
          <c:val>
            <c:numRef>
              <c:f>Matris!$AC$64:$AG$64</c:f>
              <c:numCache>
                <c:formatCode>General</c:formatCode>
                <c:ptCount val="5"/>
                <c:pt idx="0">
                  <c:v>#N/A</c:v>
                </c:pt>
                <c:pt idx="1">
                  <c:v>#N/A</c:v>
                </c:pt>
                <c:pt idx="2">
                  <c:v>#N/A</c:v>
                </c:pt>
                <c:pt idx="3">
                  <c:v>#N/A</c:v>
                </c:pt>
                <c:pt idx="4">
                  <c:v>#N/A</c:v>
                </c:pt>
              </c:numCache>
            </c:numRef>
          </c:val>
        </c:ser>
        <c:ser>
          <c:idx val="4"/>
          <c:order val="4"/>
          <c:tx>
            <c:strRef>
              <c:f>Matris!$AB$65</c:f>
              <c:strCache>
                <c:ptCount val="1"/>
                <c:pt idx="0">
                  <c:v>#SAKNAS!</c:v>
                </c:pt>
              </c:strCache>
            </c:strRef>
          </c:tx>
          <c:invertIfNegative val="0"/>
          <c:val>
            <c:numRef>
              <c:f>Matris!$AC$65:$AG$65</c:f>
              <c:numCache>
                <c:formatCode>General</c:formatCode>
                <c:ptCount val="5"/>
                <c:pt idx="0">
                  <c:v>#N/A</c:v>
                </c:pt>
                <c:pt idx="1">
                  <c:v>#N/A</c:v>
                </c:pt>
                <c:pt idx="2">
                  <c:v>#N/A</c:v>
                </c:pt>
                <c:pt idx="3">
                  <c:v>#N/A</c:v>
                </c:pt>
                <c:pt idx="4">
                  <c:v>#N/A</c:v>
                </c:pt>
              </c:numCache>
            </c:numRef>
          </c:val>
        </c:ser>
        <c:ser>
          <c:idx val="5"/>
          <c:order val="5"/>
          <c:tx>
            <c:strRef>
              <c:f>Matris!$AB$66</c:f>
              <c:strCache>
                <c:ptCount val="1"/>
                <c:pt idx="0">
                  <c:v>#SAKNAS!</c:v>
                </c:pt>
              </c:strCache>
            </c:strRef>
          </c:tx>
          <c:invertIfNegative val="0"/>
          <c:val>
            <c:numRef>
              <c:f>Matris!$AC$66:$AG$66</c:f>
              <c:numCache>
                <c:formatCode>General</c:formatCode>
                <c:ptCount val="5"/>
                <c:pt idx="0">
                  <c:v>#N/A</c:v>
                </c:pt>
                <c:pt idx="1">
                  <c:v>#N/A</c:v>
                </c:pt>
                <c:pt idx="2">
                  <c:v>#N/A</c:v>
                </c:pt>
                <c:pt idx="3">
                  <c:v>#N/A</c:v>
                </c:pt>
                <c:pt idx="4">
                  <c:v>#N/A</c:v>
                </c:pt>
              </c:numCache>
            </c:numRef>
          </c:val>
        </c:ser>
        <c:ser>
          <c:idx val="6"/>
          <c:order val="6"/>
          <c:tx>
            <c:strRef>
              <c:f>Matris!$AB$67</c:f>
              <c:strCache>
                <c:ptCount val="1"/>
                <c:pt idx="0">
                  <c:v>#SAKNAS!</c:v>
                </c:pt>
              </c:strCache>
            </c:strRef>
          </c:tx>
          <c:invertIfNegative val="0"/>
          <c:val>
            <c:numRef>
              <c:f>Matris!$AC$67:$AG$67</c:f>
              <c:numCache>
                <c:formatCode>General</c:formatCode>
                <c:ptCount val="5"/>
                <c:pt idx="0">
                  <c:v>#N/A</c:v>
                </c:pt>
                <c:pt idx="1">
                  <c:v>#N/A</c:v>
                </c:pt>
                <c:pt idx="2">
                  <c:v>#N/A</c:v>
                </c:pt>
                <c:pt idx="3">
                  <c:v>#N/A</c:v>
                </c:pt>
                <c:pt idx="4">
                  <c:v>#N/A</c:v>
                </c:pt>
              </c:numCache>
            </c:numRef>
          </c:val>
        </c:ser>
        <c:ser>
          <c:idx val="7"/>
          <c:order val="7"/>
          <c:tx>
            <c:strRef>
              <c:f>Matris!$AB$68</c:f>
              <c:strCache>
                <c:ptCount val="1"/>
                <c:pt idx="0">
                  <c:v>#SAKNAS!</c:v>
                </c:pt>
              </c:strCache>
            </c:strRef>
          </c:tx>
          <c:invertIfNegative val="0"/>
          <c:val>
            <c:numRef>
              <c:f>Matris!$AC$68:$AG$68</c:f>
              <c:numCache>
                <c:formatCode>General</c:formatCode>
                <c:ptCount val="5"/>
                <c:pt idx="0">
                  <c:v>#N/A</c:v>
                </c:pt>
                <c:pt idx="1">
                  <c:v>#N/A</c:v>
                </c:pt>
                <c:pt idx="2">
                  <c:v>#N/A</c:v>
                </c:pt>
                <c:pt idx="3">
                  <c:v>#N/A</c:v>
                </c:pt>
                <c:pt idx="4">
                  <c:v>#N/A</c:v>
                </c:pt>
              </c:numCache>
            </c:numRef>
          </c:val>
        </c:ser>
        <c:ser>
          <c:idx val="8"/>
          <c:order val="8"/>
          <c:tx>
            <c:strRef>
              <c:f>Matris!$AB$69</c:f>
              <c:strCache>
                <c:ptCount val="1"/>
                <c:pt idx="0">
                  <c:v>#SAKNAS!</c:v>
                </c:pt>
              </c:strCache>
            </c:strRef>
          </c:tx>
          <c:invertIfNegative val="0"/>
          <c:val>
            <c:numRef>
              <c:f>Matris!$AC$69:$AG$69</c:f>
              <c:numCache>
                <c:formatCode>General</c:formatCode>
                <c:ptCount val="5"/>
                <c:pt idx="0">
                  <c:v>#N/A</c:v>
                </c:pt>
                <c:pt idx="1">
                  <c:v>#N/A</c:v>
                </c:pt>
                <c:pt idx="2">
                  <c:v>#N/A</c:v>
                </c:pt>
                <c:pt idx="3">
                  <c:v>#N/A</c:v>
                </c:pt>
                <c:pt idx="4">
                  <c:v>#N/A</c:v>
                </c:pt>
              </c:numCache>
            </c:numRef>
          </c:val>
        </c:ser>
        <c:ser>
          <c:idx val="9"/>
          <c:order val="9"/>
          <c:tx>
            <c:strRef>
              <c:f>Matris!$AB$70</c:f>
              <c:strCache>
                <c:ptCount val="1"/>
                <c:pt idx="0">
                  <c:v>#SAKNAS!</c:v>
                </c:pt>
              </c:strCache>
            </c:strRef>
          </c:tx>
          <c:invertIfNegative val="0"/>
          <c:val>
            <c:numRef>
              <c:f>Matris!$AC$70:$AG$70</c:f>
              <c:numCache>
                <c:formatCode>General</c:formatCode>
                <c:ptCount val="5"/>
                <c:pt idx="0">
                  <c:v>#N/A</c:v>
                </c:pt>
                <c:pt idx="1">
                  <c:v>#N/A</c:v>
                </c:pt>
                <c:pt idx="2">
                  <c:v>#N/A</c:v>
                </c:pt>
                <c:pt idx="3">
                  <c:v>#N/A</c:v>
                </c:pt>
                <c:pt idx="4">
                  <c:v>#N/A</c:v>
                </c:pt>
              </c:numCache>
            </c:numRef>
          </c:val>
        </c:ser>
        <c:ser>
          <c:idx val="10"/>
          <c:order val="10"/>
          <c:tx>
            <c:strRef>
              <c:f>Matris!$AB$71</c:f>
              <c:strCache>
                <c:ptCount val="1"/>
                <c:pt idx="0">
                  <c:v>#SAKNAS!</c:v>
                </c:pt>
              </c:strCache>
            </c:strRef>
          </c:tx>
          <c:invertIfNegative val="0"/>
          <c:val>
            <c:numRef>
              <c:f>Matris!$AC$71:$AG$71</c:f>
              <c:numCache>
                <c:formatCode>General</c:formatCode>
                <c:ptCount val="5"/>
                <c:pt idx="0">
                  <c:v>#N/A</c:v>
                </c:pt>
                <c:pt idx="1">
                  <c:v>#N/A</c:v>
                </c:pt>
                <c:pt idx="2">
                  <c:v>#N/A</c:v>
                </c:pt>
                <c:pt idx="3">
                  <c:v>#N/A</c:v>
                </c:pt>
                <c:pt idx="4">
                  <c:v>#N/A</c:v>
                </c:pt>
              </c:numCache>
            </c:numRef>
          </c:val>
        </c:ser>
        <c:ser>
          <c:idx val="11"/>
          <c:order val="11"/>
          <c:tx>
            <c:strRef>
              <c:f>Matris!$AB$72</c:f>
              <c:strCache>
                <c:ptCount val="1"/>
                <c:pt idx="0">
                  <c:v>#SAKNAS!</c:v>
                </c:pt>
              </c:strCache>
            </c:strRef>
          </c:tx>
          <c:invertIfNegative val="0"/>
          <c:val>
            <c:numRef>
              <c:f>Matris!$AC$72:$AG$72</c:f>
              <c:numCache>
                <c:formatCode>General</c:formatCode>
                <c:ptCount val="5"/>
                <c:pt idx="0">
                  <c:v>#N/A</c:v>
                </c:pt>
                <c:pt idx="1">
                  <c:v>#N/A</c:v>
                </c:pt>
                <c:pt idx="2">
                  <c:v>#N/A</c:v>
                </c:pt>
                <c:pt idx="3">
                  <c:v>#N/A</c:v>
                </c:pt>
                <c:pt idx="4">
                  <c:v>#N/A</c:v>
                </c:pt>
              </c:numCache>
            </c:numRef>
          </c:val>
        </c:ser>
        <c:ser>
          <c:idx val="12"/>
          <c:order val="12"/>
          <c:tx>
            <c:strRef>
              <c:f>Matris!$AB$73</c:f>
              <c:strCache>
                <c:ptCount val="1"/>
                <c:pt idx="0">
                  <c:v>#SAKNAS!</c:v>
                </c:pt>
              </c:strCache>
            </c:strRef>
          </c:tx>
          <c:invertIfNegative val="0"/>
          <c:val>
            <c:numRef>
              <c:f>Matris!$AC$73:$AG$73</c:f>
              <c:numCache>
                <c:formatCode>General</c:formatCode>
                <c:ptCount val="5"/>
                <c:pt idx="0">
                  <c:v>#N/A</c:v>
                </c:pt>
                <c:pt idx="1">
                  <c:v>#N/A</c:v>
                </c:pt>
                <c:pt idx="2">
                  <c:v>#N/A</c:v>
                </c:pt>
                <c:pt idx="3">
                  <c:v>#N/A</c:v>
                </c:pt>
                <c:pt idx="4">
                  <c:v>#N/A</c:v>
                </c:pt>
              </c:numCache>
            </c:numRef>
          </c:val>
        </c:ser>
        <c:ser>
          <c:idx val="13"/>
          <c:order val="13"/>
          <c:tx>
            <c:strRef>
              <c:f>Matris!$AB$74</c:f>
              <c:strCache>
                <c:ptCount val="1"/>
                <c:pt idx="0">
                  <c:v>#SAKNAS!</c:v>
                </c:pt>
              </c:strCache>
            </c:strRef>
          </c:tx>
          <c:invertIfNegative val="0"/>
          <c:val>
            <c:numRef>
              <c:f>Matris!$AC$74:$AG$74</c:f>
              <c:numCache>
                <c:formatCode>General</c:formatCode>
                <c:ptCount val="5"/>
                <c:pt idx="0">
                  <c:v>#N/A</c:v>
                </c:pt>
                <c:pt idx="1">
                  <c:v>#N/A</c:v>
                </c:pt>
                <c:pt idx="2">
                  <c:v>#N/A</c:v>
                </c:pt>
                <c:pt idx="3">
                  <c:v>#N/A</c:v>
                </c:pt>
                <c:pt idx="4">
                  <c:v>#N/A</c:v>
                </c:pt>
              </c:numCache>
            </c:numRef>
          </c:val>
        </c:ser>
        <c:ser>
          <c:idx val="15"/>
          <c:order val="14"/>
          <c:tx>
            <c:strRef>
              <c:f>Matris!$AB$75</c:f>
              <c:strCache>
                <c:ptCount val="1"/>
                <c:pt idx="0">
                  <c:v>#SAKNAS!</c:v>
                </c:pt>
              </c:strCache>
            </c:strRef>
          </c:tx>
          <c:invertIfNegative val="0"/>
          <c:val>
            <c:numRef>
              <c:f>Matris!$AC$75:$AG$75</c:f>
              <c:numCache>
                <c:formatCode>General</c:formatCode>
                <c:ptCount val="5"/>
                <c:pt idx="0">
                  <c:v>#N/A</c:v>
                </c:pt>
                <c:pt idx="1">
                  <c:v>#N/A</c:v>
                </c:pt>
                <c:pt idx="2">
                  <c:v>#N/A</c:v>
                </c:pt>
                <c:pt idx="3">
                  <c:v>#N/A</c:v>
                </c:pt>
                <c:pt idx="4">
                  <c:v>#N/A</c:v>
                </c:pt>
              </c:numCache>
            </c:numRef>
          </c:val>
        </c:ser>
        <c:ser>
          <c:idx val="14"/>
          <c:order val="15"/>
          <c:tx>
            <c:strRef>
              <c:f>Matris!$AB$76</c:f>
              <c:strCache>
                <c:ptCount val="1"/>
                <c:pt idx="0">
                  <c:v>#SAKNAS!</c:v>
                </c:pt>
              </c:strCache>
            </c:strRef>
          </c:tx>
          <c:invertIfNegative val="0"/>
          <c:val>
            <c:numRef>
              <c:f>Matris!$AC$76:$AG$76</c:f>
              <c:numCache>
                <c:formatCode>General</c:formatCode>
                <c:ptCount val="5"/>
                <c:pt idx="0">
                  <c:v>#N/A</c:v>
                </c:pt>
                <c:pt idx="1">
                  <c:v>#N/A</c:v>
                </c:pt>
                <c:pt idx="2">
                  <c:v>#N/A</c:v>
                </c:pt>
                <c:pt idx="3">
                  <c:v>#N/A</c:v>
                </c:pt>
                <c:pt idx="4">
                  <c:v>#N/A</c:v>
                </c:pt>
              </c:numCache>
            </c:numRef>
          </c:val>
        </c:ser>
        <c:ser>
          <c:idx val="16"/>
          <c:order val="16"/>
          <c:tx>
            <c:strRef>
              <c:f>Matris!$AB$77</c:f>
              <c:strCache>
                <c:ptCount val="1"/>
                <c:pt idx="0">
                  <c:v>#SAKNAS!</c:v>
                </c:pt>
              </c:strCache>
            </c:strRef>
          </c:tx>
          <c:invertIfNegative val="0"/>
          <c:val>
            <c:numRef>
              <c:f>Matris!$AC$77:$AG$77</c:f>
              <c:numCache>
                <c:formatCode>General</c:formatCode>
                <c:ptCount val="5"/>
                <c:pt idx="0">
                  <c:v>#N/A</c:v>
                </c:pt>
                <c:pt idx="1">
                  <c:v>#N/A</c:v>
                </c:pt>
                <c:pt idx="2">
                  <c:v>#N/A</c:v>
                </c:pt>
                <c:pt idx="3">
                  <c:v>#N/A</c:v>
                </c:pt>
                <c:pt idx="4">
                  <c:v>#N/A</c:v>
                </c:pt>
              </c:numCache>
            </c:numRef>
          </c:val>
        </c:ser>
        <c:ser>
          <c:idx val="17"/>
          <c:order val="17"/>
          <c:tx>
            <c:strRef>
              <c:f>Matris!$AB$78</c:f>
              <c:strCache>
                <c:ptCount val="1"/>
                <c:pt idx="0">
                  <c:v>#SAKNAS!</c:v>
                </c:pt>
              </c:strCache>
            </c:strRef>
          </c:tx>
          <c:invertIfNegative val="0"/>
          <c:val>
            <c:numRef>
              <c:f>Matris!$AC$78:$AG$78</c:f>
              <c:numCache>
                <c:formatCode>General</c:formatCode>
                <c:ptCount val="5"/>
                <c:pt idx="0">
                  <c:v>#N/A</c:v>
                </c:pt>
                <c:pt idx="1">
                  <c:v>#N/A</c:v>
                </c:pt>
                <c:pt idx="2">
                  <c:v>#N/A</c:v>
                </c:pt>
                <c:pt idx="3">
                  <c:v>#N/A</c:v>
                </c:pt>
                <c:pt idx="4">
                  <c:v>#N/A</c:v>
                </c:pt>
              </c:numCache>
            </c:numRef>
          </c:val>
        </c:ser>
        <c:ser>
          <c:idx val="18"/>
          <c:order val="18"/>
          <c:tx>
            <c:strRef>
              <c:f>Matris!$AB$79</c:f>
              <c:strCache>
                <c:ptCount val="1"/>
                <c:pt idx="0">
                  <c:v>#SAKNAS!</c:v>
                </c:pt>
              </c:strCache>
            </c:strRef>
          </c:tx>
          <c:invertIfNegative val="0"/>
          <c:val>
            <c:numRef>
              <c:f>Matris!$AC$79:$AG$79</c:f>
              <c:numCache>
                <c:formatCode>General</c:formatCode>
                <c:ptCount val="5"/>
                <c:pt idx="0">
                  <c:v>#N/A</c:v>
                </c:pt>
                <c:pt idx="1">
                  <c:v>#N/A</c:v>
                </c:pt>
                <c:pt idx="2">
                  <c:v>#N/A</c:v>
                </c:pt>
                <c:pt idx="3">
                  <c:v>#N/A</c:v>
                </c:pt>
                <c:pt idx="4">
                  <c:v>#N/A</c:v>
                </c:pt>
              </c:numCache>
            </c:numRef>
          </c:val>
        </c:ser>
        <c:ser>
          <c:idx val="19"/>
          <c:order val="19"/>
          <c:tx>
            <c:strRef>
              <c:f>Matris!$AB$80</c:f>
              <c:strCache>
                <c:ptCount val="1"/>
                <c:pt idx="0">
                  <c:v>#SAKNAS!</c:v>
                </c:pt>
              </c:strCache>
            </c:strRef>
          </c:tx>
          <c:invertIfNegative val="0"/>
          <c:val>
            <c:numRef>
              <c:f>Matris!$AC$80:$AG$80</c:f>
              <c:numCache>
                <c:formatCode>General</c:formatCode>
                <c:ptCount val="5"/>
                <c:pt idx="0">
                  <c:v>#N/A</c:v>
                </c:pt>
                <c:pt idx="1">
                  <c:v>#N/A</c:v>
                </c:pt>
                <c:pt idx="2">
                  <c:v>#N/A</c:v>
                </c:pt>
                <c:pt idx="3">
                  <c:v>#N/A</c:v>
                </c:pt>
                <c:pt idx="4">
                  <c:v>#N/A</c:v>
                </c:pt>
              </c:numCache>
            </c:numRef>
          </c:val>
        </c:ser>
        <c:ser>
          <c:idx val="20"/>
          <c:order val="20"/>
          <c:tx>
            <c:strRef>
              <c:f>Matris!$AB$81</c:f>
              <c:strCache>
                <c:ptCount val="1"/>
                <c:pt idx="0">
                  <c:v>#SAKNAS!</c:v>
                </c:pt>
              </c:strCache>
            </c:strRef>
          </c:tx>
          <c:invertIfNegative val="0"/>
          <c:val>
            <c:numRef>
              <c:f>Matris!$AC$81:$AG$81</c:f>
              <c:numCache>
                <c:formatCode>General</c:formatCode>
                <c:ptCount val="5"/>
                <c:pt idx="0">
                  <c:v>#N/A</c:v>
                </c:pt>
                <c:pt idx="1">
                  <c:v>#N/A</c:v>
                </c:pt>
                <c:pt idx="2">
                  <c:v>#N/A</c:v>
                </c:pt>
                <c:pt idx="3">
                  <c:v>#N/A</c:v>
                </c:pt>
                <c:pt idx="4">
                  <c:v>#N/A</c:v>
                </c:pt>
              </c:numCache>
            </c:numRef>
          </c:val>
        </c:ser>
        <c:ser>
          <c:idx val="21"/>
          <c:order val="21"/>
          <c:tx>
            <c:strRef>
              <c:f>Matris!$AB$82</c:f>
              <c:strCache>
                <c:ptCount val="1"/>
                <c:pt idx="0">
                  <c:v>#SAKNAS!</c:v>
                </c:pt>
              </c:strCache>
            </c:strRef>
          </c:tx>
          <c:invertIfNegative val="0"/>
          <c:val>
            <c:numRef>
              <c:f>Matris!$AC$82:$AG$82</c:f>
              <c:numCache>
                <c:formatCode>General</c:formatCode>
                <c:ptCount val="5"/>
                <c:pt idx="0">
                  <c:v>#N/A</c:v>
                </c:pt>
                <c:pt idx="1">
                  <c:v>#N/A</c:v>
                </c:pt>
                <c:pt idx="2">
                  <c:v>#N/A</c:v>
                </c:pt>
                <c:pt idx="3">
                  <c:v>#N/A</c:v>
                </c:pt>
                <c:pt idx="4">
                  <c:v>#N/A</c:v>
                </c:pt>
              </c:numCache>
            </c:numRef>
          </c:val>
        </c:ser>
        <c:ser>
          <c:idx val="22"/>
          <c:order val="22"/>
          <c:tx>
            <c:strRef>
              <c:f>Matris!$AB$83</c:f>
              <c:strCache>
                <c:ptCount val="1"/>
                <c:pt idx="0">
                  <c:v>#SAKNAS!</c:v>
                </c:pt>
              </c:strCache>
            </c:strRef>
          </c:tx>
          <c:invertIfNegative val="0"/>
          <c:val>
            <c:numRef>
              <c:f>Matris!$AC$83:$AG$83</c:f>
              <c:numCache>
                <c:formatCode>General</c:formatCode>
                <c:ptCount val="5"/>
                <c:pt idx="0">
                  <c:v>#N/A</c:v>
                </c:pt>
                <c:pt idx="1">
                  <c:v>#N/A</c:v>
                </c:pt>
                <c:pt idx="2">
                  <c:v>#N/A</c:v>
                </c:pt>
                <c:pt idx="3">
                  <c:v>#N/A</c:v>
                </c:pt>
                <c:pt idx="4">
                  <c:v>#N/A</c:v>
                </c:pt>
              </c:numCache>
            </c:numRef>
          </c:val>
        </c:ser>
        <c:ser>
          <c:idx val="23"/>
          <c:order val="23"/>
          <c:tx>
            <c:strRef>
              <c:f>Matris!$AB$84</c:f>
              <c:strCache>
                <c:ptCount val="1"/>
                <c:pt idx="0">
                  <c:v>#SAKNAS!</c:v>
                </c:pt>
              </c:strCache>
            </c:strRef>
          </c:tx>
          <c:invertIfNegative val="0"/>
          <c:val>
            <c:numRef>
              <c:f>Matris!$AC$84:$AG$84</c:f>
              <c:numCache>
                <c:formatCode>General</c:formatCode>
                <c:ptCount val="5"/>
                <c:pt idx="0">
                  <c:v>#N/A</c:v>
                </c:pt>
                <c:pt idx="1">
                  <c:v>#N/A</c:v>
                </c:pt>
                <c:pt idx="2">
                  <c:v>#N/A</c:v>
                </c:pt>
                <c:pt idx="3">
                  <c:v>#N/A</c:v>
                </c:pt>
                <c:pt idx="4">
                  <c:v>#N/A</c:v>
                </c:pt>
              </c:numCache>
            </c:numRef>
          </c:val>
        </c:ser>
        <c:ser>
          <c:idx val="24"/>
          <c:order val="24"/>
          <c:tx>
            <c:strRef>
              <c:f>Matris!$AB$85</c:f>
              <c:strCache>
                <c:ptCount val="1"/>
                <c:pt idx="0">
                  <c:v>#SAKNAS!</c:v>
                </c:pt>
              </c:strCache>
            </c:strRef>
          </c:tx>
          <c:invertIfNegative val="0"/>
          <c:val>
            <c:numRef>
              <c:f>Matris!$AC$85:$AG$85</c:f>
              <c:numCache>
                <c:formatCode>General</c:formatCode>
                <c:ptCount val="5"/>
                <c:pt idx="0">
                  <c:v>#N/A</c:v>
                </c:pt>
                <c:pt idx="1">
                  <c:v>#N/A</c:v>
                </c:pt>
                <c:pt idx="2">
                  <c:v>#N/A</c:v>
                </c:pt>
                <c:pt idx="3">
                  <c:v>#N/A</c:v>
                </c:pt>
                <c:pt idx="4">
                  <c:v>#N/A</c:v>
                </c:pt>
              </c:numCache>
            </c:numRef>
          </c:val>
        </c:ser>
        <c:ser>
          <c:idx val="25"/>
          <c:order val="25"/>
          <c:tx>
            <c:strRef>
              <c:f>Matris!$AB$86</c:f>
              <c:strCache>
                <c:ptCount val="1"/>
                <c:pt idx="0">
                  <c:v>#SAKNAS!</c:v>
                </c:pt>
              </c:strCache>
            </c:strRef>
          </c:tx>
          <c:invertIfNegative val="0"/>
          <c:val>
            <c:numRef>
              <c:f>Matris!$AC$86:$AG$86</c:f>
              <c:numCache>
                <c:formatCode>General</c:formatCode>
                <c:ptCount val="5"/>
                <c:pt idx="0">
                  <c:v>#N/A</c:v>
                </c:pt>
                <c:pt idx="1">
                  <c:v>#N/A</c:v>
                </c:pt>
                <c:pt idx="2">
                  <c:v>#N/A</c:v>
                </c:pt>
                <c:pt idx="3">
                  <c:v>#N/A</c:v>
                </c:pt>
                <c:pt idx="4">
                  <c:v>#N/A</c:v>
                </c:pt>
              </c:numCache>
            </c:numRef>
          </c:val>
        </c:ser>
        <c:dLbls>
          <c:showLegendKey val="0"/>
          <c:showVal val="0"/>
          <c:showCatName val="0"/>
          <c:showSerName val="0"/>
          <c:showPercent val="0"/>
          <c:showBubbleSize val="0"/>
        </c:dLbls>
        <c:gapWidth val="150"/>
        <c:axId val="163432704"/>
        <c:axId val="163438592"/>
      </c:barChart>
      <c:catAx>
        <c:axId val="163432704"/>
        <c:scaling>
          <c:orientation val="minMax"/>
        </c:scaling>
        <c:delete val="0"/>
        <c:axPos val="b"/>
        <c:majorTickMark val="cross"/>
        <c:minorTickMark val="none"/>
        <c:tickLblPos val="high"/>
        <c:spPr>
          <a:ln w="25400">
            <a:solidFill>
              <a:schemeClr val="tx1"/>
            </a:solidFill>
          </a:ln>
        </c:spPr>
        <c:txPr>
          <a:bodyPr anchor="ctr" anchorCtr="1"/>
          <a:lstStyle/>
          <a:p>
            <a:pPr>
              <a:defRPr sz="1100" b="1" i="0" baseline="0"/>
            </a:pPr>
            <a:endParaRPr lang="sv-SE"/>
          </a:p>
        </c:txPr>
        <c:crossAx val="163438592"/>
        <c:crosses val="autoZero"/>
        <c:auto val="1"/>
        <c:lblAlgn val="ctr"/>
        <c:lblOffset val="100"/>
        <c:tickLblSkip val="1"/>
        <c:tickMarkSkip val="1"/>
        <c:noMultiLvlLbl val="0"/>
      </c:catAx>
      <c:valAx>
        <c:axId val="163438592"/>
        <c:scaling>
          <c:orientation val="minMax"/>
          <c:max val="1.2"/>
          <c:min val="-1.2"/>
        </c:scaling>
        <c:delete val="0"/>
        <c:axPos val="l"/>
        <c:majorGridlines/>
        <c:numFmt formatCode="General" sourceLinked="1"/>
        <c:majorTickMark val="none"/>
        <c:minorTickMark val="none"/>
        <c:tickLblPos val="nextTo"/>
        <c:crossAx val="163432704"/>
        <c:crosses val="autoZero"/>
        <c:crossBetween val="between"/>
        <c:majorUnit val="0.2"/>
        <c:minorUnit val="4.0000000000000008E-2"/>
      </c:valAx>
      <c:spPr>
        <a:noFill/>
      </c:spPr>
    </c:plotArea>
    <c:plotVisOnly val="0"/>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Matris!$AJ$31</c:f>
              <c:strCache>
                <c:ptCount val="1"/>
                <c:pt idx="0">
                  <c:v>Bruksmedel</c:v>
                </c:pt>
              </c:strCache>
            </c:strRef>
          </c:tx>
          <c:spPr>
            <a:noFill/>
            <a:ln>
              <a:solidFill>
                <a:srgbClr val="FF0000"/>
              </a:solidFill>
            </a:ln>
          </c:spPr>
          <c:invertIfNegative val="0"/>
          <c:cat>
            <c:strRef>
              <c:f>Matris!$AK$32:$AO$32</c:f>
              <c:strCache>
                <c:ptCount val="5"/>
                <c:pt idx="0">
                  <c:v>Social</c:v>
                </c:pt>
                <c:pt idx="1">
                  <c:v>Lek</c:v>
                </c:pt>
                <c:pt idx="2">
                  <c:v>Jakt</c:v>
                </c:pt>
                <c:pt idx="3">
                  <c:v>Ny.f/Orädd</c:v>
                </c:pt>
                <c:pt idx="4">
                  <c:v>Hot</c:v>
                </c:pt>
              </c:strCache>
            </c:strRef>
          </c:cat>
          <c:val>
            <c:numRef>
              <c:f>Matris!$AK$31:$AO$31</c:f>
              <c:numCache>
                <c:formatCode>General</c:formatCode>
                <c:ptCount val="5"/>
                <c:pt idx="0">
                  <c:v>0</c:v>
                </c:pt>
                <c:pt idx="1">
                  <c:v>0</c:v>
                </c:pt>
                <c:pt idx="2">
                  <c:v>0</c:v>
                </c:pt>
                <c:pt idx="3">
                  <c:v>0</c:v>
                </c:pt>
                <c:pt idx="4">
                  <c:v>0</c:v>
                </c:pt>
              </c:numCache>
            </c:numRef>
          </c:val>
        </c:ser>
        <c:ser>
          <c:idx val="1"/>
          <c:order val="1"/>
          <c:tx>
            <c:strRef>
              <c:f>Matris!$AB$33</c:f>
              <c:strCache>
                <c:ptCount val="1"/>
                <c:pt idx="0">
                  <c:v>#SAKNAS!</c:v>
                </c:pt>
              </c:strCache>
            </c:strRef>
          </c:tx>
          <c:invertIfNegative val="0"/>
          <c:val>
            <c:numRef>
              <c:f>Matris!$AC$33:$AG$33</c:f>
              <c:numCache>
                <c:formatCode>General</c:formatCode>
                <c:ptCount val="5"/>
                <c:pt idx="0">
                  <c:v>#N/A</c:v>
                </c:pt>
                <c:pt idx="1">
                  <c:v>#N/A</c:v>
                </c:pt>
                <c:pt idx="2">
                  <c:v>#N/A</c:v>
                </c:pt>
                <c:pt idx="3">
                  <c:v>#N/A</c:v>
                </c:pt>
                <c:pt idx="4">
                  <c:v>#N/A</c:v>
                </c:pt>
              </c:numCache>
            </c:numRef>
          </c:val>
        </c:ser>
        <c:ser>
          <c:idx val="2"/>
          <c:order val="2"/>
          <c:tx>
            <c:strRef>
              <c:f>Matris!$AB$34</c:f>
              <c:strCache>
                <c:ptCount val="1"/>
                <c:pt idx="0">
                  <c:v>#SAKNAS!</c:v>
                </c:pt>
              </c:strCache>
            </c:strRef>
          </c:tx>
          <c:invertIfNegative val="0"/>
          <c:val>
            <c:numRef>
              <c:f>Matris!$AC$34:$AG$34</c:f>
              <c:numCache>
                <c:formatCode>General</c:formatCode>
                <c:ptCount val="5"/>
                <c:pt idx="0">
                  <c:v>#N/A</c:v>
                </c:pt>
                <c:pt idx="1">
                  <c:v>#N/A</c:v>
                </c:pt>
                <c:pt idx="2">
                  <c:v>#N/A</c:v>
                </c:pt>
                <c:pt idx="3">
                  <c:v>#N/A</c:v>
                </c:pt>
                <c:pt idx="4">
                  <c:v>#N/A</c:v>
                </c:pt>
              </c:numCache>
            </c:numRef>
          </c:val>
        </c:ser>
        <c:ser>
          <c:idx val="3"/>
          <c:order val="3"/>
          <c:tx>
            <c:strRef>
              <c:f>Matris!$AB$35</c:f>
              <c:strCache>
                <c:ptCount val="1"/>
                <c:pt idx="0">
                  <c:v>#SAKNAS!</c:v>
                </c:pt>
              </c:strCache>
            </c:strRef>
          </c:tx>
          <c:invertIfNegative val="0"/>
          <c:val>
            <c:numRef>
              <c:f>Matris!$AC$35:$AG$35</c:f>
              <c:numCache>
                <c:formatCode>General</c:formatCode>
                <c:ptCount val="5"/>
                <c:pt idx="0">
                  <c:v>#N/A</c:v>
                </c:pt>
                <c:pt idx="1">
                  <c:v>#N/A</c:v>
                </c:pt>
                <c:pt idx="2">
                  <c:v>#N/A</c:v>
                </c:pt>
                <c:pt idx="3">
                  <c:v>#N/A</c:v>
                </c:pt>
                <c:pt idx="4">
                  <c:v>#N/A</c:v>
                </c:pt>
              </c:numCache>
            </c:numRef>
          </c:val>
        </c:ser>
        <c:ser>
          <c:idx val="4"/>
          <c:order val="4"/>
          <c:tx>
            <c:strRef>
              <c:f>Matris!$AB$36</c:f>
              <c:strCache>
                <c:ptCount val="1"/>
                <c:pt idx="0">
                  <c:v>#SAKNAS!</c:v>
                </c:pt>
              </c:strCache>
            </c:strRef>
          </c:tx>
          <c:invertIfNegative val="0"/>
          <c:val>
            <c:numRef>
              <c:f>Matris!$AC$36:$AG$36</c:f>
              <c:numCache>
                <c:formatCode>General</c:formatCode>
                <c:ptCount val="5"/>
                <c:pt idx="0">
                  <c:v>#N/A</c:v>
                </c:pt>
                <c:pt idx="1">
                  <c:v>#N/A</c:v>
                </c:pt>
                <c:pt idx="2">
                  <c:v>#N/A</c:v>
                </c:pt>
                <c:pt idx="3">
                  <c:v>#N/A</c:v>
                </c:pt>
                <c:pt idx="4">
                  <c:v>#N/A</c:v>
                </c:pt>
              </c:numCache>
            </c:numRef>
          </c:val>
        </c:ser>
        <c:ser>
          <c:idx val="5"/>
          <c:order val="5"/>
          <c:tx>
            <c:strRef>
              <c:f>Matris!$AB$37</c:f>
              <c:strCache>
                <c:ptCount val="1"/>
                <c:pt idx="0">
                  <c:v>#SAKNAS!</c:v>
                </c:pt>
              </c:strCache>
            </c:strRef>
          </c:tx>
          <c:invertIfNegative val="0"/>
          <c:val>
            <c:numRef>
              <c:f>Matris!$AC$37:$AG$37</c:f>
              <c:numCache>
                <c:formatCode>General</c:formatCode>
                <c:ptCount val="5"/>
                <c:pt idx="0">
                  <c:v>#N/A</c:v>
                </c:pt>
                <c:pt idx="1">
                  <c:v>#N/A</c:v>
                </c:pt>
                <c:pt idx="2">
                  <c:v>#N/A</c:v>
                </c:pt>
                <c:pt idx="3">
                  <c:v>#N/A</c:v>
                </c:pt>
                <c:pt idx="4">
                  <c:v>#N/A</c:v>
                </c:pt>
              </c:numCache>
            </c:numRef>
          </c:val>
        </c:ser>
        <c:ser>
          <c:idx val="6"/>
          <c:order val="6"/>
          <c:tx>
            <c:strRef>
              <c:f>Matris!$AB$38</c:f>
              <c:strCache>
                <c:ptCount val="1"/>
                <c:pt idx="0">
                  <c:v>#SAKNAS!</c:v>
                </c:pt>
              </c:strCache>
            </c:strRef>
          </c:tx>
          <c:invertIfNegative val="0"/>
          <c:val>
            <c:numRef>
              <c:f>Matris!$AC$38:$AG$38</c:f>
              <c:numCache>
                <c:formatCode>General</c:formatCode>
                <c:ptCount val="5"/>
                <c:pt idx="0">
                  <c:v>#N/A</c:v>
                </c:pt>
                <c:pt idx="1">
                  <c:v>#N/A</c:v>
                </c:pt>
                <c:pt idx="2">
                  <c:v>#N/A</c:v>
                </c:pt>
                <c:pt idx="3">
                  <c:v>#N/A</c:v>
                </c:pt>
                <c:pt idx="4">
                  <c:v>#N/A</c:v>
                </c:pt>
              </c:numCache>
            </c:numRef>
          </c:val>
        </c:ser>
        <c:ser>
          <c:idx val="7"/>
          <c:order val="7"/>
          <c:tx>
            <c:strRef>
              <c:f>Matris!$AB$39</c:f>
              <c:strCache>
                <c:ptCount val="1"/>
                <c:pt idx="0">
                  <c:v>#SAKNAS!</c:v>
                </c:pt>
              </c:strCache>
            </c:strRef>
          </c:tx>
          <c:invertIfNegative val="0"/>
          <c:val>
            <c:numRef>
              <c:f>Matris!$AC$39:$AG$39</c:f>
              <c:numCache>
                <c:formatCode>General</c:formatCode>
                <c:ptCount val="5"/>
                <c:pt idx="0">
                  <c:v>#N/A</c:v>
                </c:pt>
                <c:pt idx="1">
                  <c:v>#N/A</c:v>
                </c:pt>
                <c:pt idx="2">
                  <c:v>#N/A</c:v>
                </c:pt>
                <c:pt idx="3">
                  <c:v>#N/A</c:v>
                </c:pt>
                <c:pt idx="4">
                  <c:v>#N/A</c:v>
                </c:pt>
              </c:numCache>
            </c:numRef>
          </c:val>
        </c:ser>
        <c:ser>
          <c:idx val="8"/>
          <c:order val="8"/>
          <c:tx>
            <c:strRef>
              <c:f>Matris!$AB$40</c:f>
              <c:strCache>
                <c:ptCount val="1"/>
                <c:pt idx="0">
                  <c:v>#SAKNAS!</c:v>
                </c:pt>
              </c:strCache>
            </c:strRef>
          </c:tx>
          <c:invertIfNegative val="0"/>
          <c:val>
            <c:numRef>
              <c:f>Matris!$AC$40:$AG$40</c:f>
              <c:numCache>
                <c:formatCode>General</c:formatCode>
                <c:ptCount val="5"/>
                <c:pt idx="0">
                  <c:v>#N/A</c:v>
                </c:pt>
                <c:pt idx="1">
                  <c:v>#N/A</c:v>
                </c:pt>
                <c:pt idx="2">
                  <c:v>#N/A</c:v>
                </c:pt>
                <c:pt idx="3">
                  <c:v>#N/A</c:v>
                </c:pt>
                <c:pt idx="4">
                  <c:v>#N/A</c:v>
                </c:pt>
              </c:numCache>
            </c:numRef>
          </c:val>
        </c:ser>
        <c:ser>
          <c:idx val="9"/>
          <c:order val="9"/>
          <c:tx>
            <c:strRef>
              <c:f>Matris!$AB$41</c:f>
              <c:strCache>
                <c:ptCount val="1"/>
                <c:pt idx="0">
                  <c:v>#SAKNAS!</c:v>
                </c:pt>
              </c:strCache>
            </c:strRef>
          </c:tx>
          <c:invertIfNegative val="0"/>
          <c:val>
            <c:numRef>
              <c:f>Matris!$AC$41:$AG$41</c:f>
              <c:numCache>
                <c:formatCode>General</c:formatCode>
                <c:ptCount val="5"/>
                <c:pt idx="0">
                  <c:v>#N/A</c:v>
                </c:pt>
                <c:pt idx="1">
                  <c:v>#N/A</c:v>
                </c:pt>
                <c:pt idx="2">
                  <c:v>#N/A</c:v>
                </c:pt>
                <c:pt idx="3">
                  <c:v>#N/A</c:v>
                </c:pt>
                <c:pt idx="4">
                  <c:v>#N/A</c:v>
                </c:pt>
              </c:numCache>
            </c:numRef>
          </c:val>
        </c:ser>
        <c:ser>
          <c:idx val="10"/>
          <c:order val="10"/>
          <c:tx>
            <c:strRef>
              <c:f>Matris!$AB$42</c:f>
              <c:strCache>
                <c:ptCount val="1"/>
                <c:pt idx="0">
                  <c:v>#SAKNAS!</c:v>
                </c:pt>
              </c:strCache>
            </c:strRef>
          </c:tx>
          <c:invertIfNegative val="0"/>
          <c:val>
            <c:numRef>
              <c:f>Matris!$AC$42:$AG$42</c:f>
              <c:numCache>
                <c:formatCode>General</c:formatCode>
                <c:ptCount val="5"/>
                <c:pt idx="0">
                  <c:v>#N/A</c:v>
                </c:pt>
                <c:pt idx="1">
                  <c:v>#N/A</c:v>
                </c:pt>
                <c:pt idx="2">
                  <c:v>#N/A</c:v>
                </c:pt>
                <c:pt idx="3">
                  <c:v>#N/A</c:v>
                </c:pt>
                <c:pt idx="4">
                  <c:v>#N/A</c:v>
                </c:pt>
              </c:numCache>
            </c:numRef>
          </c:val>
        </c:ser>
        <c:ser>
          <c:idx val="11"/>
          <c:order val="11"/>
          <c:tx>
            <c:strRef>
              <c:f>Matris!$AB$43</c:f>
              <c:strCache>
                <c:ptCount val="1"/>
                <c:pt idx="0">
                  <c:v>#SAKNAS!</c:v>
                </c:pt>
              </c:strCache>
            </c:strRef>
          </c:tx>
          <c:invertIfNegative val="0"/>
          <c:val>
            <c:numRef>
              <c:f>Matris!$AC$43:$AG$43</c:f>
              <c:numCache>
                <c:formatCode>General</c:formatCode>
                <c:ptCount val="5"/>
                <c:pt idx="0">
                  <c:v>#N/A</c:v>
                </c:pt>
                <c:pt idx="1">
                  <c:v>#N/A</c:v>
                </c:pt>
                <c:pt idx="2">
                  <c:v>#N/A</c:v>
                </c:pt>
                <c:pt idx="3">
                  <c:v>#N/A</c:v>
                </c:pt>
                <c:pt idx="4">
                  <c:v>#N/A</c:v>
                </c:pt>
              </c:numCache>
            </c:numRef>
          </c:val>
        </c:ser>
        <c:ser>
          <c:idx val="12"/>
          <c:order val="12"/>
          <c:tx>
            <c:strRef>
              <c:f>Matris!$AB$44</c:f>
              <c:strCache>
                <c:ptCount val="1"/>
                <c:pt idx="0">
                  <c:v>#SAKNAS!</c:v>
                </c:pt>
              </c:strCache>
            </c:strRef>
          </c:tx>
          <c:invertIfNegative val="0"/>
          <c:val>
            <c:numRef>
              <c:f>Matris!$AC$44:$AG$44</c:f>
              <c:numCache>
                <c:formatCode>General</c:formatCode>
                <c:ptCount val="5"/>
                <c:pt idx="0">
                  <c:v>#N/A</c:v>
                </c:pt>
                <c:pt idx="1">
                  <c:v>#N/A</c:v>
                </c:pt>
                <c:pt idx="2">
                  <c:v>#N/A</c:v>
                </c:pt>
                <c:pt idx="3">
                  <c:v>#N/A</c:v>
                </c:pt>
                <c:pt idx="4">
                  <c:v>#N/A</c:v>
                </c:pt>
              </c:numCache>
            </c:numRef>
          </c:val>
        </c:ser>
        <c:ser>
          <c:idx val="13"/>
          <c:order val="13"/>
          <c:tx>
            <c:strRef>
              <c:f>Matris!$AB$45</c:f>
              <c:strCache>
                <c:ptCount val="1"/>
                <c:pt idx="0">
                  <c:v>#SAKNAS!</c:v>
                </c:pt>
              </c:strCache>
            </c:strRef>
          </c:tx>
          <c:invertIfNegative val="0"/>
          <c:val>
            <c:numRef>
              <c:f>Matris!$AC$45:$AG$45</c:f>
              <c:numCache>
                <c:formatCode>General</c:formatCode>
                <c:ptCount val="5"/>
                <c:pt idx="0">
                  <c:v>#N/A</c:v>
                </c:pt>
                <c:pt idx="1">
                  <c:v>#N/A</c:v>
                </c:pt>
                <c:pt idx="2">
                  <c:v>#N/A</c:v>
                </c:pt>
                <c:pt idx="3">
                  <c:v>#N/A</c:v>
                </c:pt>
                <c:pt idx="4">
                  <c:v>#N/A</c:v>
                </c:pt>
              </c:numCache>
            </c:numRef>
          </c:val>
        </c:ser>
        <c:ser>
          <c:idx val="15"/>
          <c:order val="14"/>
          <c:tx>
            <c:strRef>
              <c:f>Matris!$AB$46</c:f>
              <c:strCache>
                <c:ptCount val="1"/>
                <c:pt idx="0">
                  <c:v>#SAKNAS!</c:v>
                </c:pt>
              </c:strCache>
            </c:strRef>
          </c:tx>
          <c:invertIfNegative val="0"/>
          <c:val>
            <c:numRef>
              <c:f>Matris!$AC$46:$AG$46</c:f>
              <c:numCache>
                <c:formatCode>General</c:formatCode>
                <c:ptCount val="5"/>
                <c:pt idx="0">
                  <c:v>#N/A</c:v>
                </c:pt>
                <c:pt idx="1">
                  <c:v>#N/A</c:v>
                </c:pt>
                <c:pt idx="2">
                  <c:v>#N/A</c:v>
                </c:pt>
                <c:pt idx="3">
                  <c:v>#N/A</c:v>
                </c:pt>
                <c:pt idx="4">
                  <c:v>#N/A</c:v>
                </c:pt>
              </c:numCache>
            </c:numRef>
          </c:val>
        </c:ser>
        <c:ser>
          <c:idx val="14"/>
          <c:order val="15"/>
          <c:tx>
            <c:strRef>
              <c:f>Matris!$AB$47</c:f>
              <c:strCache>
                <c:ptCount val="1"/>
                <c:pt idx="0">
                  <c:v>#SAKNAS!</c:v>
                </c:pt>
              </c:strCache>
            </c:strRef>
          </c:tx>
          <c:invertIfNegative val="0"/>
          <c:val>
            <c:numRef>
              <c:f>Matris!$AC$47:$AG$47</c:f>
              <c:numCache>
                <c:formatCode>General</c:formatCode>
                <c:ptCount val="5"/>
                <c:pt idx="0">
                  <c:v>#N/A</c:v>
                </c:pt>
                <c:pt idx="1">
                  <c:v>#N/A</c:v>
                </c:pt>
                <c:pt idx="2">
                  <c:v>#N/A</c:v>
                </c:pt>
                <c:pt idx="3">
                  <c:v>#N/A</c:v>
                </c:pt>
                <c:pt idx="4">
                  <c:v>#N/A</c:v>
                </c:pt>
              </c:numCache>
            </c:numRef>
          </c:val>
        </c:ser>
        <c:ser>
          <c:idx val="16"/>
          <c:order val="16"/>
          <c:tx>
            <c:strRef>
              <c:f>Matris!$AB$48</c:f>
              <c:strCache>
                <c:ptCount val="1"/>
                <c:pt idx="0">
                  <c:v>#SAKNAS!</c:v>
                </c:pt>
              </c:strCache>
            </c:strRef>
          </c:tx>
          <c:invertIfNegative val="0"/>
          <c:val>
            <c:numRef>
              <c:f>Matris!$AC$48:$AG$48</c:f>
              <c:numCache>
                <c:formatCode>General</c:formatCode>
                <c:ptCount val="5"/>
                <c:pt idx="0">
                  <c:v>#N/A</c:v>
                </c:pt>
                <c:pt idx="1">
                  <c:v>#N/A</c:v>
                </c:pt>
                <c:pt idx="2">
                  <c:v>#N/A</c:v>
                </c:pt>
                <c:pt idx="3">
                  <c:v>#N/A</c:v>
                </c:pt>
                <c:pt idx="4">
                  <c:v>#N/A</c:v>
                </c:pt>
              </c:numCache>
            </c:numRef>
          </c:val>
        </c:ser>
        <c:ser>
          <c:idx val="17"/>
          <c:order val="17"/>
          <c:tx>
            <c:strRef>
              <c:f>Matris!$AB$49</c:f>
              <c:strCache>
                <c:ptCount val="1"/>
                <c:pt idx="0">
                  <c:v>#SAKNAS!</c:v>
                </c:pt>
              </c:strCache>
            </c:strRef>
          </c:tx>
          <c:invertIfNegative val="0"/>
          <c:val>
            <c:numRef>
              <c:f>Matris!$AC$49:$AG$49</c:f>
              <c:numCache>
                <c:formatCode>General</c:formatCode>
                <c:ptCount val="5"/>
                <c:pt idx="0">
                  <c:v>#N/A</c:v>
                </c:pt>
                <c:pt idx="1">
                  <c:v>#N/A</c:v>
                </c:pt>
                <c:pt idx="2">
                  <c:v>#N/A</c:v>
                </c:pt>
                <c:pt idx="3">
                  <c:v>#N/A</c:v>
                </c:pt>
                <c:pt idx="4">
                  <c:v>#N/A</c:v>
                </c:pt>
              </c:numCache>
            </c:numRef>
          </c:val>
        </c:ser>
        <c:ser>
          <c:idx val="18"/>
          <c:order val="18"/>
          <c:tx>
            <c:strRef>
              <c:f>Matris!$AB$50</c:f>
              <c:strCache>
                <c:ptCount val="1"/>
                <c:pt idx="0">
                  <c:v>#SAKNAS!</c:v>
                </c:pt>
              </c:strCache>
            </c:strRef>
          </c:tx>
          <c:invertIfNegative val="0"/>
          <c:val>
            <c:numRef>
              <c:f>Matris!$AC$50:$AG$50</c:f>
              <c:numCache>
                <c:formatCode>General</c:formatCode>
                <c:ptCount val="5"/>
                <c:pt idx="0">
                  <c:v>#N/A</c:v>
                </c:pt>
                <c:pt idx="1">
                  <c:v>#N/A</c:v>
                </c:pt>
                <c:pt idx="2">
                  <c:v>#N/A</c:v>
                </c:pt>
                <c:pt idx="3">
                  <c:v>#N/A</c:v>
                </c:pt>
                <c:pt idx="4">
                  <c:v>#N/A</c:v>
                </c:pt>
              </c:numCache>
            </c:numRef>
          </c:val>
        </c:ser>
        <c:ser>
          <c:idx val="19"/>
          <c:order val="19"/>
          <c:tx>
            <c:strRef>
              <c:f>Matris!$AB$51</c:f>
              <c:strCache>
                <c:ptCount val="1"/>
                <c:pt idx="0">
                  <c:v>#SAKNAS!</c:v>
                </c:pt>
              </c:strCache>
            </c:strRef>
          </c:tx>
          <c:invertIfNegative val="0"/>
          <c:val>
            <c:numRef>
              <c:f>Matris!$AC$51:$AG$51</c:f>
              <c:numCache>
                <c:formatCode>General</c:formatCode>
                <c:ptCount val="5"/>
                <c:pt idx="0">
                  <c:v>#N/A</c:v>
                </c:pt>
                <c:pt idx="1">
                  <c:v>#N/A</c:v>
                </c:pt>
                <c:pt idx="2">
                  <c:v>#N/A</c:v>
                </c:pt>
                <c:pt idx="3">
                  <c:v>#N/A</c:v>
                </c:pt>
                <c:pt idx="4">
                  <c:v>#N/A</c:v>
                </c:pt>
              </c:numCache>
            </c:numRef>
          </c:val>
        </c:ser>
        <c:ser>
          <c:idx val="20"/>
          <c:order val="20"/>
          <c:tx>
            <c:strRef>
              <c:f>Matris!$AB$52</c:f>
              <c:strCache>
                <c:ptCount val="1"/>
                <c:pt idx="0">
                  <c:v>#SAKNAS!</c:v>
                </c:pt>
              </c:strCache>
            </c:strRef>
          </c:tx>
          <c:invertIfNegative val="0"/>
          <c:val>
            <c:numRef>
              <c:f>Matris!$AC$52:$AG$52</c:f>
              <c:numCache>
                <c:formatCode>General</c:formatCode>
                <c:ptCount val="5"/>
                <c:pt idx="0">
                  <c:v>#N/A</c:v>
                </c:pt>
                <c:pt idx="1">
                  <c:v>#N/A</c:v>
                </c:pt>
                <c:pt idx="2">
                  <c:v>#N/A</c:v>
                </c:pt>
                <c:pt idx="3">
                  <c:v>#N/A</c:v>
                </c:pt>
                <c:pt idx="4">
                  <c:v>#N/A</c:v>
                </c:pt>
              </c:numCache>
            </c:numRef>
          </c:val>
        </c:ser>
        <c:ser>
          <c:idx val="21"/>
          <c:order val="21"/>
          <c:tx>
            <c:strRef>
              <c:f>Matris!$AB$53</c:f>
              <c:strCache>
                <c:ptCount val="1"/>
                <c:pt idx="0">
                  <c:v>#SAKNAS!</c:v>
                </c:pt>
              </c:strCache>
            </c:strRef>
          </c:tx>
          <c:invertIfNegative val="0"/>
          <c:val>
            <c:numRef>
              <c:f>Matris!$AC$53:$AG$53</c:f>
              <c:numCache>
                <c:formatCode>General</c:formatCode>
                <c:ptCount val="5"/>
                <c:pt idx="0">
                  <c:v>#N/A</c:v>
                </c:pt>
                <c:pt idx="1">
                  <c:v>#N/A</c:v>
                </c:pt>
                <c:pt idx="2">
                  <c:v>#N/A</c:v>
                </c:pt>
                <c:pt idx="3">
                  <c:v>#N/A</c:v>
                </c:pt>
                <c:pt idx="4">
                  <c:v>#N/A</c:v>
                </c:pt>
              </c:numCache>
            </c:numRef>
          </c:val>
        </c:ser>
        <c:ser>
          <c:idx val="22"/>
          <c:order val="22"/>
          <c:tx>
            <c:strRef>
              <c:f>Matris!$AB$54</c:f>
              <c:strCache>
                <c:ptCount val="1"/>
                <c:pt idx="0">
                  <c:v>#SAKNAS!</c:v>
                </c:pt>
              </c:strCache>
            </c:strRef>
          </c:tx>
          <c:invertIfNegative val="0"/>
          <c:val>
            <c:numRef>
              <c:f>Matris!$AC$54:$AG$54</c:f>
              <c:numCache>
                <c:formatCode>General</c:formatCode>
                <c:ptCount val="5"/>
                <c:pt idx="0">
                  <c:v>#N/A</c:v>
                </c:pt>
                <c:pt idx="1">
                  <c:v>#N/A</c:v>
                </c:pt>
                <c:pt idx="2">
                  <c:v>#N/A</c:v>
                </c:pt>
                <c:pt idx="3">
                  <c:v>#N/A</c:v>
                </c:pt>
                <c:pt idx="4">
                  <c:v>#N/A</c:v>
                </c:pt>
              </c:numCache>
            </c:numRef>
          </c:val>
        </c:ser>
        <c:ser>
          <c:idx val="23"/>
          <c:order val="23"/>
          <c:tx>
            <c:strRef>
              <c:f>Matris!$AB$55</c:f>
              <c:strCache>
                <c:ptCount val="1"/>
                <c:pt idx="0">
                  <c:v>#SAKNAS!</c:v>
                </c:pt>
              </c:strCache>
            </c:strRef>
          </c:tx>
          <c:invertIfNegative val="0"/>
          <c:val>
            <c:numRef>
              <c:f>Matris!$AC$55:$AG$55</c:f>
              <c:numCache>
                <c:formatCode>General</c:formatCode>
                <c:ptCount val="5"/>
                <c:pt idx="0">
                  <c:v>#N/A</c:v>
                </c:pt>
                <c:pt idx="1">
                  <c:v>#N/A</c:v>
                </c:pt>
                <c:pt idx="2">
                  <c:v>#N/A</c:v>
                </c:pt>
                <c:pt idx="3">
                  <c:v>#N/A</c:v>
                </c:pt>
                <c:pt idx="4">
                  <c:v>#N/A</c:v>
                </c:pt>
              </c:numCache>
            </c:numRef>
          </c:val>
        </c:ser>
        <c:ser>
          <c:idx val="24"/>
          <c:order val="24"/>
          <c:tx>
            <c:strRef>
              <c:f>Matris!$AB$56</c:f>
              <c:strCache>
                <c:ptCount val="1"/>
                <c:pt idx="0">
                  <c:v>#SAKNAS!</c:v>
                </c:pt>
              </c:strCache>
            </c:strRef>
          </c:tx>
          <c:invertIfNegative val="0"/>
          <c:val>
            <c:numRef>
              <c:f>Matris!$AC$56:$AG$56</c:f>
              <c:numCache>
                <c:formatCode>General</c:formatCode>
                <c:ptCount val="5"/>
                <c:pt idx="0">
                  <c:v>#N/A</c:v>
                </c:pt>
                <c:pt idx="1">
                  <c:v>#N/A</c:v>
                </c:pt>
                <c:pt idx="2">
                  <c:v>#N/A</c:v>
                </c:pt>
                <c:pt idx="3">
                  <c:v>#N/A</c:v>
                </c:pt>
                <c:pt idx="4">
                  <c:v>#N/A</c:v>
                </c:pt>
              </c:numCache>
            </c:numRef>
          </c:val>
        </c:ser>
        <c:ser>
          <c:idx val="25"/>
          <c:order val="25"/>
          <c:tx>
            <c:strRef>
              <c:f>Matris!$AB$57</c:f>
              <c:strCache>
                <c:ptCount val="1"/>
                <c:pt idx="0">
                  <c:v>#SAKNAS!</c:v>
                </c:pt>
              </c:strCache>
            </c:strRef>
          </c:tx>
          <c:invertIfNegative val="0"/>
          <c:val>
            <c:numRef>
              <c:f>Matris!$AC$57:$AG$57</c:f>
              <c:numCache>
                <c:formatCode>General</c:formatCode>
                <c:ptCount val="5"/>
                <c:pt idx="0">
                  <c:v>#N/A</c:v>
                </c:pt>
                <c:pt idx="1">
                  <c:v>#N/A</c:v>
                </c:pt>
                <c:pt idx="2">
                  <c:v>#N/A</c:v>
                </c:pt>
                <c:pt idx="3">
                  <c:v>#N/A</c:v>
                </c:pt>
                <c:pt idx="4">
                  <c:v>#N/A</c:v>
                </c:pt>
              </c:numCache>
            </c:numRef>
          </c:val>
        </c:ser>
        <c:dLbls>
          <c:showLegendKey val="0"/>
          <c:showVal val="0"/>
          <c:showCatName val="0"/>
          <c:showSerName val="0"/>
          <c:showPercent val="0"/>
          <c:showBubbleSize val="0"/>
        </c:dLbls>
        <c:gapWidth val="206"/>
        <c:overlap val="100"/>
        <c:axId val="163754752"/>
        <c:axId val="163756288"/>
      </c:barChart>
      <c:catAx>
        <c:axId val="163754752"/>
        <c:scaling>
          <c:orientation val="minMax"/>
        </c:scaling>
        <c:delete val="0"/>
        <c:axPos val="b"/>
        <c:majorTickMark val="cross"/>
        <c:minorTickMark val="none"/>
        <c:tickLblPos val="high"/>
        <c:txPr>
          <a:bodyPr/>
          <a:lstStyle/>
          <a:p>
            <a:pPr>
              <a:defRPr sz="1100" b="1" i="0" baseline="0"/>
            </a:pPr>
            <a:endParaRPr lang="sv-SE"/>
          </a:p>
        </c:txPr>
        <c:crossAx val="163756288"/>
        <c:crosses val="autoZero"/>
        <c:auto val="1"/>
        <c:lblAlgn val="ctr"/>
        <c:lblOffset val="100"/>
        <c:noMultiLvlLbl val="0"/>
      </c:catAx>
      <c:valAx>
        <c:axId val="163756288"/>
        <c:scaling>
          <c:orientation val="minMax"/>
          <c:max val="1.2"/>
          <c:min val="-1.2"/>
        </c:scaling>
        <c:delete val="0"/>
        <c:axPos val="l"/>
        <c:majorGridlines/>
        <c:numFmt formatCode="General" sourceLinked="1"/>
        <c:majorTickMark val="in"/>
        <c:minorTickMark val="none"/>
        <c:tickLblPos val="nextTo"/>
        <c:crossAx val="163754752"/>
        <c:crosses val="autoZero"/>
        <c:crossBetween val="between"/>
        <c:majorUnit val="0.2"/>
        <c:minorUnit val="4.0000000000000008E-2"/>
      </c:valAx>
      <c:spPr>
        <a:noFill/>
        <a:ln>
          <a:noFill/>
        </a:ln>
      </c:spPr>
    </c:plotArea>
    <c:plotVisOnly val="0"/>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Matris!R3" lockText="1" noThreeD="1"/>
</file>

<file path=xl/ctrlProps/ctrlProp10.xml><?xml version="1.0" encoding="utf-8"?>
<formControlPr xmlns="http://schemas.microsoft.com/office/spreadsheetml/2009/9/main" objectType="CheckBox" fmlaLink="Matris!R12" lockText="1" noThreeD="1"/>
</file>

<file path=xl/ctrlProps/ctrlProp11.xml><?xml version="1.0" encoding="utf-8"?>
<formControlPr xmlns="http://schemas.microsoft.com/office/spreadsheetml/2009/9/main" objectType="CheckBox" fmlaLink="Matris!R13" lockText="1" noThreeD="1"/>
</file>

<file path=xl/ctrlProps/ctrlProp12.xml><?xml version="1.0" encoding="utf-8"?>
<formControlPr xmlns="http://schemas.microsoft.com/office/spreadsheetml/2009/9/main" objectType="CheckBox" fmlaLink="Matris!R14" lockText="1" noThreeD="1"/>
</file>

<file path=xl/ctrlProps/ctrlProp13.xml><?xml version="1.0" encoding="utf-8"?>
<formControlPr xmlns="http://schemas.microsoft.com/office/spreadsheetml/2009/9/main" objectType="CheckBox" fmlaLink="Matris!R15" lockText="1" noThreeD="1"/>
</file>

<file path=xl/ctrlProps/ctrlProp14.xml><?xml version="1.0" encoding="utf-8"?>
<formControlPr xmlns="http://schemas.microsoft.com/office/spreadsheetml/2009/9/main" objectType="CheckBox" fmlaLink="Matris!R16" lockText="1" noThreeD="1"/>
</file>

<file path=xl/ctrlProps/ctrlProp15.xml><?xml version="1.0" encoding="utf-8"?>
<formControlPr xmlns="http://schemas.microsoft.com/office/spreadsheetml/2009/9/main" objectType="CheckBox" fmlaLink="Matris!R17" lockText="1" noThreeD="1"/>
</file>

<file path=xl/ctrlProps/ctrlProp16.xml><?xml version="1.0" encoding="utf-8"?>
<formControlPr xmlns="http://schemas.microsoft.com/office/spreadsheetml/2009/9/main" objectType="CheckBox" fmlaLink="Matris!R18" lockText="1" noThreeD="1"/>
</file>

<file path=xl/ctrlProps/ctrlProp17.xml><?xml version="1.0" encoding="utf-8"?>
<formControlPr xmlns="http://schemas.microsoft.com/office/spreadsheetml/2009/9/main" objectType="CheckBox" fmlaLink="Matris!R19" lockText="1" noThreeD="1"/>
</file>

<file path=xl/ctrlProps/ctrlProp18.xml><?xml version="1.0" encoding="utf-8"?>
<formControlPr xmlns="http://schemas.microsoft.com/office/spreadsheetml/2009/9/main" objectType="CheckBox" fmlaLink="Matris!R20" lockText="1" noThreeD="1"/>
</file>

<file path=xl/ctrlProps/ctrlProp19.xml><?xml version="1.0" encoding="utf-8"?>
<formControlPr xmlns="http://schemas.microsoft.com/office/spreadsheetml/2009/9/main" objectType="CheckBox" fmlaLink="Matris!R21" lockText="1" noThreeD="1"/>
</file>

<file path=xl/ctrlProps/ctrlProp2.xml><?xml version="1.0" encoding="utf-8"?>
<formControlPr xmlns="http://schemas.microsoft.com/office/spreadsheetml/2009/9/main" objectType="CheckBox" fmlaLink="Matris!R4" lockText="1" noThreeD="1"/>
</file>

<file path=xl/ctrlProps/ctrlProp20.xml><?xml version="1.0" encoding="utf-8"?>
<formControlPr xmlns="http://schemas.microsoft.com/office/spreadsheetml/2009/9/main" objectType="CheckBox" fmlaLink="Matris!R22" lockText="1" noThreeD="1"/>
</file>

<file path=xl/ctrlProps/ctrlProp21.xml><?xml version="1.0" encoding="utf-8"?>
<formControlPr xmlns="http://schemas.microsoft.com/office/spreadsheetml/2009/9/main" objectType="CheckBox" fmlaLink="Matris!R23" lockText="1" noThreeD="1"/>
</file>

<file path=xl/ctrlProps/ctrlProp22.xml><?xml version="1.0" encoding="utf-8"?>
<formControlPr xmlns="http://schemas.microsoft.com/office/spreadsheetml/2009/9/main" objectType="CheckBox" fmlaLink="Matris!R24" lockText="1" noThreeD="1"/>
</file>

<file path=xl/ctrlProps/ctrlProp23.xml><?xml version="1.0" encoding="utf-8"?>
<formControlPr xmlns="http://schemas.microsoft.com/office/spreadsheetml/2009/9/main" objectType="CheckBox" fmlaLink="Matris!R25" lockText="1" noThreeD="1"/>
</file>

<file path=xl/ctrlProps/ctrlProp24.xml><?xml version="1.0" encoding="utf-8"?>
<formControlPr xmlns="http://schemas.microsoft.com/office/spreadsheetml/2009/9/main" objectType="CheckBox" fmlaLink="Matris!R26" lockText="1" noThreeD="1"/>
</file>

<file path=xl/ctrlProps/ctrlProp25.xml><?xml version="1.0" encoding="utf-8"?>
<formControlPr xmlns="http://schemas.microsoft.com/office/spreadsheetml/2009/9/main" objectType="CheckBox" fmlaLink="Matris!R27" lockText="1" noThreeD="1"/>
</file>

<file path=xl/ctrlProps/ctrlProp26.xml><?xml version="1.0" encoding="utf-8"?>
<formControlPr xmlns="http://schemas.microsoft.com/office/spreadsheetml/2009/9/main" objectType="Radio" firstButton="1" fmlaLink="Matris!$Z$31"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Matris!R5"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Matris!R6"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Matris!R7"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CheckBox" fmlaLink="Matris!R28" lockText="1" noThreeD="1"/>
</file>

<file path=xl/ctrlProps/ctrlProp52.xml><?xml version="1.0" encoding="utf-8"?>
<formControlPr xmlns="http://schemas.microsoft.com/office/spreadsheetml/2009/9/main" objectType="CheckBox" fmlaLink="Matris!R29" lockText="1" noThreeD="1"/>
</file>

<file path=xl/ctrlProps/ctrlProp53.xml><?xml version="1.0" encoding="utf-8"?>
<formControlPr xmlns="http://schemas.microsoft.com/office/spreadsheetml/2009/9/main" objectType="Radio" checked="Checked" lockText="1" noThreeD="1"/>
</file>

<file path=xl/ctrlProps/ctrlProp54.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Matris!R8" lockText="1" noThreeD="1"/>
</file>

<file path=xl/ctrlProps/ctrlProp7.xml><?xml version="1.0" encoding="utf-8"?>
<formControlPr xmlns="http://schemas.microsoft.com/office/spreadsheetml/2009/9/main" objectType="CheckBox" fmlaLink="Matris!R9" lockText="1" noThreeD="1"/>
</file>

<file path=xl/ctrlProps/ctrlProp8.xml><?xml version="1.0" encoding="utf-8"?>
<formControlPr xmlns="http://schemas.microsoft.com/office/spreadsheetml/2009/9/main" objectType="CheckBox" fmlaLink="Matris!R10" lockText="1" noThreeD="1"/>
</file>

<file path=xl/ctrlProps/ctrlProp9.xml><?xml version="1.0" encoding="utf-8"?>
<formControlPr xmlns="http://schemas.microsoft.com/office/spreadsheetml/2009/9/main" objectType="CheckBox" fmlaLink="Matris!R11"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47625</xdr:colOff>
          <xdr:row>2</xdr:row>
          <xdr:rowOff>9525</xdr:rowOff>
        </xdr:from>
        <xdr:to>
          <xdr:col>14</xdr:col>
          <xdr:colOff>1638300</xdr:colOff>
          <xdr:row>2</xdr:row>
          <xdr:rowOff>209550</xdr:rowOff>
        </xdr:to>
        <xdr:sp macro="" textlink="">
          <xdr:nvSpPr>
            <xdr:cNvPr id="4120" name="Check Box 24" hidden="1">
              <a:extLst>
                <a:ext uri="{63B3BB69-23CF-44E3-9099-C40C66FF867C}">
                  <a14:compatExt spid="_x0000_s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xdr:row>
          <xdr:rowOff>9525</xdr:rowOff>
        </xdr:from>
        <xdr:to>
          <xdr:col>14</xdr:col>
          <xdr:colOff>1638300</xdr:colOff>
          <xdr:row>3</xdr:row>
          <xdr:rowOff>209550</xdr:rowOff>
        </xdr:to>
        <xdr:sp macro="" textlink="">
          <xdr:nvSpPr>
            <xdr:cNvPr id="4123" name="Check Box 27" hidden="1">
              <a:extLst>
                <a:ext uri="{63B3BB69-23CF-44E3-9099-C40C66FF867C}">
                  <a14:compatExt spid="_x0000_s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xdr:row>
          <xdr:rowOff>9525</xdr:rowOff>
        </xdr:from>
        <xdr:to>
          <xdr:col>14</xdr:col>
          <xdr:colOff>1638300</xdr:colOff>
          <xdr:row>4</xdr:row>
          <xdr:rowOff>209550</xdr:rowOff>
        </xdr:to>
        <xdr:sp macro="" textlink="">
          <xdr:nvSpPr>
            <xdr:cNvPr id="4125" name="Check Box 29" hidden="1">
              <a:extLst>
                <a:ext uri="{63B3BB69-23CF-44E3-9099-C40C66FF867C}">
                  <a14:compatExt spid="_x0000_s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xdr:row>
          <xdr:rowOff>9525</xdr:rowOff>
        </xdr:from>
        <xdr:to>
          <xdr:col>14</xdr:col>
          <xdr:colOff>1638300</xdr:colOff>
          <xdr:row>5</xdr:row>
          <xdr:rowOff>209550</xdr:rowOff>
        </xdr:to>
        <xdr:sp macro="" textlink="">
          <xdr:nvSpPr>
            <xdr:cNvPr id="4127" name="Check Box 31" hidden="1">
              <a:extLst>
                <a:ext uri="{63B3BB69-23CF-44E3-9099-C40C66FF867C}">
                  <a14:compatExt spid="_x0000_s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xdr:row>
          <xdr:rowOff>9525</xdr:rowOff>
        </xdr:from>
        <xdr:to>
          <xdr:col>14</xdr:col>
          <xdr:colOff>1638300</xdr:colOff>
          <xdr:row>6</xdr:row>
          <xdr:rowOff>209550</xdr:rowOff>
        </xdr:to>
        <xdr:sp macro="" textlink="">
          <xdr:nvSpPr>
            <xdr:cNvPr id="4129" name="Check Box 33" hidden="1">
              <a:extLst>
                <a:ext uri="{63B3BB69-23CF-44E3-9099-C40C66FF867C}">
                  <a14:compatExt spid="_x0000_s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7</xdr:row>
          <xdr:rowOff>9525</xdr:rowOff>
        </xdr:from>
        <xdr:to>
          <xdr:col>14</xdr:col>
          <xdr:colOff>1638300</xdr:colOff>
          <xdr:row>7</xdr:row>
          <xdr:rowOff>209550</xdr:rowOff>
        </xdr:to>
        <xdr:sp macro="" textlink="">
          <xdr:nvSpPr>
            <xdr:cNvPr id="4131" name="Check Box 35" hidden="1">
              <a:extLst>
                <a:ext uri="{63B3BB69-23CF-44E3-9099-C40C66FF867C}">
                  <a14:compatExt spid="_x0000_s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9525</xdr:rowOff>
        </xdr:from>
        <xdr:to>
          <xdr:col>14</xdr:col>
          <xdr:colOff>1638300</xdr:colOff>
          <xdr:row>8</xdr:row>
          <xdr:rowOff>209550</xdr:rowOff>
        </xdr:to>
        <xdr:sp macro="" textlink="">
          <xdr:nvSpPr>
            <xdr:cNvPr id="4133" name="Check Box 37" hidden="1">
              <a:extLst>
                <a:ext uri="{63B3BB69-23CF-44E3-9099-C40C66FF867C}">
                  <a14:compatExt spid="_x0000_s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9</xdr:row>
          <xdr:rowOff>9525</xdr:rowOff>
        </xdr:from>
        <xdr:to>
          <xdr:col>14</xdr:col>
          <xdr:colOff>1638300</xdr:colOff>
          <xdr:row>9</xdr:row>
          <xdr:rowOff>209550</xdr:rowOff>
        </xdr:to>
        <xdr:sp macro="" textlink="">
          <xdr:nvSpPr>
            <xdr:cNvPr id="4135" name="Check Box 39" hidden="1">
              <a:extLst>
                <a:ext uri="{63B3BB69-23CF-44E3-9099-C40C66FF867C}">
                  <a14:compatExt spid="_x0000_s4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10</xdr:row>
          <xdr:rowOff>9525</xdr:rowOff>
        </xdr:from>
        <xdr:to>
          <xdr:col>14</xdr:col>
          <xdr:colOff>1638300</xdr:colOff>
          <xdr:row>10</xdr:row>
          <xdr:rowOff>209550</xdr:rowOff>
        </xdr:to>
        <xdr:sp macro="" textlink="">
          <xdr:nvSpPr>
            <xdr:cNvPr id="4137" name="Check Box 41" hidden="1">
              <a:extLst>
                <a:ext uri="{63B3BB69-23CF-44E3-9099-C40C66FF867C}">
                  <a14:compatExt spid="_x0000_s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11</xdr:row>
          <xdr:rowOff>9525</xdr:rowOff>
        </xdr:from>
        <xdr:to>
          <xdr:col>14</xdr:col>
          <xdr:colOff>1638300</xdr:colOff>
          <xdr:row>11</xdr:row>
          <xdr:rowOff>209550</xdr:rowOff>
        </xdr:to>
        <xdr:sp macro="" textlink="">
          <xdr:nvSpPr>
            <xdr:cNvPr id="4139" name="Check Box 43" hidden="1">
              <a:extLst>
                <a:ext uri="{63B3BB69-23CF-44E3-9099-C40C66FF867C}">
                  <a14:compatExt spid="_x0000_s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12</xdr:row>
          <xdr:rowOff>9525</xdr:rowOff>
        </xdr:from>
        <xdr:to>
          <xdr:col>14</xdr:col>
          <xdr:colOff>1638300</xdr:colOff>
          <xdr:row>12</xdr:row>
          <xdr:rowOff>209550</xdr:rowOff>
        </xdr:to>
        <xdr:sp macro="" textlink="">
          <xdr:nvSpPr>
            <xdr:cNvPr id="4141" name="Check Box 45" hidden="1">
              <a:extLst>
                <a:ext uri="{63B3BB69-23CF-44E3-9099-C40C66FF867C}">
                  <a14:compatExt spid="_x0000_s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13</xdr:row>
          <xdr:rowOff>9525</xdr:rowOff>
        </xdr:from>
        <xdr:to>
          <xdr:col>14</xdr:col>
          <xdr:colOff>1638300</xdr:colOff>
          <xdr:row>13</xdr:row>
          <xdr:rowOff>209550</xdr:rowOff>
        </xdr:to>
        <xdr:sp macro="" textlink="">
          <xdr:nvSpPr>
            <xdr:cNvPr id="4143" name="Check Box 47" hidden="1">
              <a:extLst>
                <a:ext uri="{63B3BB69-23CF-44E3-9099-C40C66FF867C}">
                  <a14:compatExt spid="_x0000_s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14</xdr:row>
          <xdr:rowOff>9525</xdr:rowOff>
        </xdr:from>
        <xdr:to>
          <xdr:col>14</xdr:col>
          <xdr:colOff>1638300</xdr:colOff>
          <xdr:row>14</xdr:row>
          <xdr:rowOff>209550</xdr:rowOff>
        </xdr:to>
        <xdr:sp macro="" textlink="">
          <xdr:nvSpPr>
            <xdr:cNvPr id="4145" name="Check Box 49" hidden="1">
              <a:extLst>
                <a:ext uri="{63B3BB69-23CF-44E3-9099-C40C66FF867C}">
                  <a14:compatExt spid="_x0000_s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15</xdr:row>
          <xdr:rowOff>9525</xdr:rowOff>
        </xdr:from>
        <xdr:to>
          <xdr:col>14</xdr:col>
          <xdr:colOff>1638300</xdr:colOff>
          <xdr:row>15</xdr:row>
          <xdr:rowOff>209550</xdr:rowOff>
        </xdr:to>
        <xdr:sp macro="" textlink="">
          <xdr:nvSpPr>
            <xdr:cNvPr id="4147" name="Check Box 51" hidden="1">
              <a:extLst>
                <a:ext uri="{63B3BB69-23CF-44E3-9099-C40C66FF867C}">
                  <a14:compatExt spid="_x0000_s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16</xdr:row>
          <xdr:rowOff>9525</xdr:rowOff>
        </xdr:from>
        <xdr:to>
          <xdr:col>14</xdr:col>
          <xdr:colOff>1638300</xdr:colOff>
          <xdr:row>16</xdr:row>
          <xdr:rowOff>209550</xdr:rowOff>
        </xdr:to>
        <xdr:sp macro="" textlink="">
          <xdr:nvSpPr>
            <xdr:cNvPr id="4149" name="Check Box 53" hidden="1">
              <a:extLst>
                <a:ext uri="{63B3BB69-23CF-44E3-9099-C40C66FF867C}">
                  <a14:compatExt spid="_x0000_s4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17</xdr:row>
          <xdr:rowOff>9525</xdr:rowOff>
        </xdr:from>
        <xdr:to>
          <xdr:col>14</xdr:col>
          <xdr:colOff>1638300</xdr:colOff>
          <xdr:row>17</xdr:row>
          <xdr:rowOff>209550</xdr:rowOff>
        </xdr:to>
        <xdr:sp macro="" textlink="">
          <xdr:nvSpPr>
            <xdr:cNvPr id="4151" name="Check Box 55" hidden="1">
              <a:extLst>
                <a:ext uri="{63B3BB69-23CF-44E3-9099-C40C66FF867C}">
                  <a14:compatExt spid="_x0000_s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18</xdr:row>
          <xdr:rowOff>9525</xdr:rowOff>
        </xdr:from>
        <xdr:to>
          <xdr:col>14</xdr:col>
          <xdr:colOff>1638300</xdr:colOff>
          <xdr:row>18</xdr:row>
          <xdr:rowOff>209550</xdr:rowOff>
        </xdr:to>
        <xdr:sp macro="" textlink="">
          <xdr:nvSpPr>
            <xdr:cNvPr id="4153" name="Check Box 57" hidden="1">
              <a:extLst>
                <a:ext uri="{63B3BB69-23CF-44E3-9099-C40C66FF867C}">
                  <a14:compatExt spid="_x0000_s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19</xdr:row>
          <xdr:rowOff>9525</xdr:rowOff>
        </xdr:from>
        <xdr:to>
          <xdr:col>14</xdr:col>
          <xdr:colOff>1638300</xdr:colOff>
          <xdr:row>19</xdr:row>
          <xdr:rowOff>209550</xdr:rowOff>
        </xdr:to>
        <xdr:sp macro="" textlink="">
          <xdr:nvSpPr>
            <xdr:cNvPr id="4155" name="Check Box 59" hidden="1">
              <a:extLst>
                <a:ext uri="{63B3BB69-23CF-44E3-9099-C40C66FF867C}">
                  <a14:compatExt spid="_x0000_s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20</xdr:row>
          <xdr:rowOff>9525</xdr:rowOff>
        </xdr:from>
        <xdr:to>
          <xdr:col>14</xdr:col>
          <xdr:colOff>1638300</xdr:colOff>
          <xdr:row>20</xdr:row>
          <xdr:rowOff>209550</xdr:rowOff>
        </xdr:to>
        <xdr:sp macro="" textlink="">
          <xdr:nvSpPr>
            <xdr:cNvPr id="4157" name="Check Box 61" hidden="1">
              <a:extLst>
                <a:ext uri="{63B3BB69-23CF-44E3-9099-C40C66FF867C}">
                  <a14:compatExt spid="_x0000_s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21</xdr:row>
          <xdr:rowOff>9525</xdr:rowOff>
        </xdr:from>
        <xdr:to>
          <xdr:col>14</xdr:col>
          <xdr:colOff>1638300</xdr:colOff>
          <xdr:row>21</xdr:row>
          <xdr:rowOff>209550</xdr:rowOff>
        </xdr:to>
        <xdr:sp macro="" textlink="">
          <xdr:nvSpPr>
            <xdr:cNvPr id="4159" name="Check Box 63" hidden="1">
              <a:extLst>
                <a:ext uri="{63B3BB69-23CF-44E3-9099-C40C66FF867C}">
                  <a14:compatExt spid="_x0000_s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22</xdr:row>
          <xdr:rowOff>9525</xdr:rowOff>
        </xdr:from>
        <xdr:to>
          <xdr:col>14</xdr:col>
          <xdr:colOff>1638300</xdr:colOff>
          <xdr:row>22</xdr:row>
          <xdr:rowOff>209550</xdr:rowOff>
        </xdr:to>
        <xdr:sp macro="" textlink="">
          <xdr:nvSpPr>
            <xdr:cNvPr id="4161" name="Check Box 65" hidden="1">
              <a:extLst>
                <a:ext uri="{63B3BB69-23CF-44E3-9099-C40C66FF867C}">
                  <a14:compatExt spid="_x0000_s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23</xdr:row>
          <xdr:rowOff>9525</xdr:rowOff>
        </xdr:from>
        <xdr:to>
          <xdr:col>14</xdr:col>
          <xdr:colOff>1638300</xdr:colOff>
          <xdr:row>23</xdr:row>
          <xdr:rowOff>209550</xdr:rowOff>
        </xdr:to>
        <xdr:sp macro="" textlink="">
          <xdr:nvSpPr>
            <xdr:cNvPr id="4163" name="Check Box 67" hidden="1">
              <a:extLst>
                <a:ext uri="{63B3BB69-23CF-44E3-9099-C40C66FF867C}">
                  <a14:compatExt spid="_x0000_s4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24</xdr:row>
          <xdr:rowOff>9525</xdr:rowOff>
        </xdr:from>
        <xdr:to>
          <xdr:col>14</xdr:col>
          <xdr:colOff>1638300</xdr:colOff>
          <xdr:row>24</xdr:row>
          <xdr:rowOff>209550</xdr:rowOff>
        </xdr:to>
        <xdr:sp macro="" textlink="">
          <xdr:nvSpPr>
            <xdr:cNvPr id="4165" name="Check Box 69" hidden="1">
              <a:extLst>
                <a:ext uri="{63B3BB69-23CF-44E3-9099-C40C66FF867C}">
                  <a14:compatExt spid="_x0000_s4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25</xdr:row>
          <xdr:rowOff>9525</xdr:rowOff>
        </xdr:from>
        <xdr:to>
          <xdr:col>14</xdr:col>
          <xdr:colOff>1638300</xdr:colOff>
          <xdr:row>25</xdr:row>
          <xdr:rowOff>209550</xdr:rowOff>
        </xdr:to>
        <xdr:sp macro="" textlink="">
          <xdr:nvSpPr>
            <xdr:cNvPr id="4167" name="Check Box 71" hidden="1">
              <a:extLst>
                <a:ext uri="{63B3BB69-23CF-44E3-9099-C40C66FF867C}">
                  <a14:compatExt spid="_x0000_s4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26</xdr:row>
          <xdr:rowOff>9525</xdr:rowOff>
        </xdr:from>
        <xdr:to>
          <xdr:col>14</xdr:col>
          <xdr:colOff>1638300</xdr:colOff>
          <xdr:row>26</xdr:row>
          <xdr:rowOff>209550</xdr:rowOff>
        </xdr:to>
        <xdr:sp macro="" textlink="">
          <xdr:nvSpPr>
            <xdr:cNvPr id="4169" name="Check Box 73" hidden="1">
              <a:extLst>
                <a:ext uri="{63B3BB69-23CF-44E3-9099-C40C66FF867C}">
                  <a14:compatExt spid="_x0000_s4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85724</xdr:colOff>
          <xdr:row>0</xdr:row>
          <xdr:rowOff>209549</xdr:rowOff>
        </xdr:from>
        <xdr:to>
          <xdr:col>38</xdr:col>
          <xdr:colOff>85725</xdr:colOff>
          <xdr:row>18</xdr:row>
          <xdr:rowOff>19050</xdr:rowOff>
        </xdr:to>
        <xdr:pic>
          <xdr:nvPicPr>
            <xdr:cNvPr id="3" name="Bildobjekt 2"/>
            <xdr:cNvPicPr>
              <a:picLocks noChangeAspect="1"/>
              <a:extLst>
                <a:ext uri="{84589F7E-364E-4C9E-8A38-B11213B215E9}">
                  <a14:cameraTool cellRange="egenskap" spid="_x0000_s4934"/>
                </a:ext>
              </a:extLst>
            </xdr:cNvPicPr>
          </xdr:nvPicPr>
          <xdr:blipFill>
            <a:blip xmlns:r="http://schemas.openxmlformats.org/officeDocument/2006/relationships" r:embed="rId1"/>
            <a:stretch>
              <a:fillRect/>
            </a:stretch>
          </xdr:blipFill>
          <xdr:spPr>
            <a:xfrm>
              <a:off x="14173199" y="209549"/>
              <a:ext cx="6705601" cy="3752851"/>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85724</xdr:colOff>
          <xdr:row>17</xdr:row>
          <xdr:rowOff>200025</xdr:rowOff>
        </xdr:from>
        <xdr:to>
          <xdr:col>38</xdr:col>
          <xdr:colOff>95249</xdr:colOff>
          <xdr:row>35</xdr:row>
          <xdr:rowOff>675</xdr:rowOff>
        </xdr:to>
        <xdr:pic>
          <xdr:nvPicPr>
            <xdr:cNvPr id="5" name="Bildobjekt 4"/>
            <xdr:cNvPicPr>
              <a:picLocks/>
              <a:extLst>
                <a:ext uri="{84589F7E-364E-4C9E-8A38-B11213B215E9}">
                  <a14:cameraTool cellRange="egenskap2" spid="_x0000_s4935"/>
                </a:ext>
              </a:extLst>
            </xdr:cNvPicPr>
          </xdr:nvPicPr>
          <xdr:blipFill>
            <a:blip xmlns:r="http://schemas.openxmlformats.org/officeDocument/2006/relationships" r:embed="rId2"/>
            <a:stretch>
              <a:fillRect/>
            </a:stretch>
          </xdr:blipFill>
          <xdr:spPr>
            <a:xfrm>
              <a:off x="14173199" y="3924300"/>
              <a:ext cx="6715125" cy="37440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xdr:row>
          <xdr:rowOff>0</xdr:rowOff>
        </xdr:from>
        <xdr:to>
          <xdr:col>27</xdr:col>
          <xdr:colOff>9525</xdr:colOff>
          <xdr:row>2</xdr:row>
          <xdr:rowOff>209550</xdr:rowOff>
        </xdr:to>
        <xdr:sp macro="" textlink="">
          <xdr:nvSpPr>
            <xdr:cNvPr id="4562" name="Option Button 466" hidden="1">
              <a:extLst>
                <a:ext uri="{63B3BB69-23CF-44E3-9099-C40C66FF867C}">
                  <a14:compatExt spid="_x0000_s4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xdr:row>
          <xdr:rowOff>0</xdr:rowOff>
        </xdr:from>
        <xdr:to>
          <xdr:col>27</xdr:col>
          <xdr:colOff>9525</xdr:colOff>
          <xdr:row>3</xdr:row>
          <xdr:rowOff>209550</xdr:rowOff>
        </xdr:to>
        <xdr:sp macro="" textlink="">
          <xdr:nvSpPr>
            <xdr:cNvPr id="4564" name="Option Button 468" hidden="1">
              <a:extLst>
                <a:ext uri="{63B3BB69-23CF-44E3-9099-C40C66FF867C}">
                  <a14:compatExt spid="_x0000_s4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xdr:row>
          <xdr:rowOff>0</xdr:rowOff>
        </xdr:from>
        <xdr:to>
          <xdr:col>27</xdr:col>
          <xdr:colOff>9525</xdr:colOff>
          <xdr:row>4</xdr:row>
          <xdr:rowOff>209550</xdr:rowOff>
        </xdr:to>
        <xdr:sp macro="" textlink="">
          <xdr:nvSpPr>
            <xdr:cNvPr id="4566" name="Option Button 470" hidden="1">
              <a:extLst>
                <a:ext uri="{63B3BB69-23CF-44E3-9099-C40C66FF867C}">
                  <a14:compatExt spid="_x0000_s4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xdr:row>
          <xdr:rowOff>0</xdr:rowOff>
        </xdr:from>
        <xdr:to>
          <xdr:col>27</xdr:col>
          <xdr:colOff>9525</xdr:colOff>
          <xdr:row>5</xdr:row>
          <xdr:rowOff>209550</xdr:rowOff>
        </xdr:to>
        <xdr:sp macro="" textlink="">
          <xdr:nvSpPr>
            <xdr:cNvPr id="4568" name="Option Button 472" hidden="1">
              <a:extLst>
                <a:ext uri="{63B3BB69-23CF-44E3-9099-C40C66FF867C}">
                  <a14:compatExt spid="_x0000_s4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xdr:row>
          <xdr:rowOff>0</xdr:rowOff>
        </xdr:from>
        <xdr:to>
          <xdr:col>27</xdr:col>
          <xdr:colOff>9525</xdr:colOff>
          <xdr:row>6</xdr:row>
          <xdr:rowOff>209550</xdr:rowOff>
        </xdr:to>
        <xdr:sp macro="" textlink="">
          <xdr:nvSpPr>
            <xdr:cNvPr id="4570" name="Option Button 474" hidden="1">
              <a:extLst>
                <a:ext uri="{63B3BB69-23CF-44E3-9099-C40C66FF867C}">
                  <a14:compatExt spid="_x0000_s4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xdr:row>
          <xdr:rowOff>0</xdr:rowOff>
        </xdr:from>
        <xdr:to>
          <xdr:col>27</xdr:col>
          <xdr:colOff>9525</xdr:colOff>
          <xdr:row>7</xdr:row>
          <xdr:rowOff>209550</xdr:rowOff>
        </xdr:to>
        <xdr:sp macro="" textlink="">
          <xdr:nvSpPr>
            <xdr:cNvPr id="4576" name="Option Button 480" hidden="1">
              <a:extLst>
                <a:ext uri="{63B3BB69-23CF-44E3-9099-C40C66FF867C}">
                  <a14:compatExt spid="_x0000_s4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9525</xdr:colOff>
          <xdr:row>8</xdr:row>
          <xdr:rowOff>209550</xdr:rowOff>
        </xdr:to>
        <xdr:sp macro="" textlink="">
          <xdr:nvSpPr>
            <xdr:cNvPr id="4577" name="Option Button 481" hidden="1">
              <a:extLst>
                <a:ext uri="{63B3BB69-23CF-44E3-9099-C40C66FF867C}">
                  <a14:compatExt spid="_x0000_s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xdr:row>
          <xdr:rowOff>0</xdr:rowOff>
        </xdr:from>
        <xdr:to>
          <xdr:col>27</xdr:col>
          <xdr:colOff>9525</xdr:colOff>
          <xdr:row>9</xdr:row>
          <xdr:rowOff>209550</xdr:rowOff>
        </xdr:to>
        <xdr:sp macro="" textlink="">
          <xdr:nvSpPr>
            <xdr:cNvPr id="4578" name="Option Button 482" hidden="1">
              <a:extLst>
                <a:ext uri="{63B3BB69-23CF-44E3-9099-C40C66FF867C}">
                  <a14:compatExt spid="_x0000_s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9525</xdr:colOff>
          <xdr:row>10</xdr:row>
          <xdr:rowOff>209550</xdr:rowOff>
        </xdr:to>
        <xdr:sp macro="" textlink="">
          <xdr:nvSpPr>
            <xdr:cNvPr id="4579" name="Option Button 483" hidden="1">
              <a:extLst>
                <a:ext uri="{63B3BB69-23CF-44E3-9099-C40C66FF867C}">
                  <a14:compatExt spid="_x0000_s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0</xdr:rowOff>
        </xdr:from>
        <xdr:to>
          <xdr:col>27</xdr:col>
          <xdr:colOff>9525</xdr:colOff>
          <xdr:row>11</xdr:row>
          <xdr:rowOff>209550</xdr:rowOff>
        </xdr:to>
        <xdr:sp macro="" textlink="">
          <xdr:nvSpPr>
            <xdr:cNvPr id="4580" name="Option Button 484" hidden="1">
              <a:extLst>
                <a:ext uri="{63B3BB69-23CF-44E3-9099-C40C66FF867C}">
                  <a14:compatExt spid="_x0000_s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9525</xdr:colOff>
          <xdr:row>12</xdr:row>
          <xdr:rowOff>209550</xdr:rowOff>
        </xdr:to>
        <xdr:sp macro="" textlink="">
          <xdr:nvSpPr>
            <xdr:cNvPr id="4586" name="Option Button 490" hidden="1">
              <a:extLst>
                <a:ext uri="{63B3BB69-23CF-44E3-9099-C40C66FF867C}">
                  <a14:compatExt spid="_x0000_s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xdr:row>
          <xdr:rowOff>0</xdr:rowOff>
        </xdr:from>
        <xdr:to>
          <xdr:col>27</xdr:col>
          <xdr:colOff>9525</xdr:colOff>
          <xdr:row>13</xdr:row>
          <xdr:rowOff>209550</xdr:rowOff>
        </xdr:to>
        <xdr:sp macro="" textlink="">
          <xdr:nvSpPr>
            <xdr:cNvPr id="4587" name="Option Button 491" hidden="1">
              <a:extLst>
                <a:ext uri="{63B3BB69-23CF-44E3-9099-C40C66FF867C}">
                  <a14:compatExt spid="_x0000_s4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9525</xdr:colOff>
          <xdr:row>14</xdr:row>
          <xdr:rowOff>209550</xdr:rowOff>
        </xdr:to>
        <xdr:sp macro="" textlink="">
          <xdr:nvSpPr>
            <xdr:cNvPr id="4588" name="Option Button 492" hidden="1">
              <a:extLst>
                <a:ext uri="{63B3BB69-23CF-44E3-9099-C40C66FF867C}">
                  <a14:compatExt spid="_x0000_s4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15</xdr:row>
          <xdr:rowOff>0</xdr:rowOff>
        </xdr:from>
        <xdr:to>
          <xdr:col>27</xdr:col>
          <xdr:colOff>9525</xdr:colOff>
          <xdr:row>15</xdr:row>
          <xdr:rowOff>209550</xdr:rowOff>
        </xdr:to>
        <xdr:sp macro="" textlink="">
          <xdr:nvSpPr>
            <xdr:cNvPr id="4589" name="Option Button 493" hidden="1">
              <a:extLst>
                <a:ext uri="{63B3BB69-23CF-44E3-9099-C40C66FF867C}">
                  <a14:compatExt spid="_x0000_s4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9525</xdr:colOff>
          <xdr:row>16</xdr:row>
          <xdr:rowOff>209550</xdr:rowOff>
        </xdr:to>
        <xdr:sp macro="" textlink="">
          <xdr:nvSpPr>
            <xdr:cNvPr id="4590" name="Option Button 494" hidden="1">
              <a:extLst>
                <a:ext uri="{63B3BB69-23CF-44E3-9099-C40C66FF867C}">
                  <a14:compatExt spid="_x0000_s4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xdr:row>
          <xdr:rowOff>0</xdr:rowOff>
        </xdr:from>
        <xdr:to>
          <xdr:col>27</xdr:col>
          <xdr:colOff>9525</xdr:colOff>
          <xdr:row>17</xdr:row>
          <xdr:rowOff>209550</xdr:rowOff>
        </xdr:to>
        <xdr:sp macro="" textlink="">
          <xdr:nvSpPr>
            <xdr:cNvPr id="4596" name="Option Button 500" hidden="1">
              <a:extLst>
                <a:ext uri="{63B3BB69-23CF-44E3-9099-C40C66FF867C}">
                  <a14:compatExt spid="_x0000_s4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9525</xdr:colOff>
          <xdr:row>18</xdr:row>
          <xdr:rowOff>209550</xdr:rowOff>
        </xdr:to>
        <xdr:sp macro="" textlink="">
          <xdr:nvSpPr>
            <xdr:cNvPr id="4597" name="Option Button 501" hidden="1">
              <a:extLst>
                <a:ext uri="{63B3BB69-23CF-44E3-9099-C40C66FF867C}">
                  <a14:compatExt spid="_x0000_s4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19</xdr:row>
          <xdr:rowOff>0</xdr:rowOff>
        </xdr:from>
        <xdr:to>
          <xdr:col>27</xdr:col>
          <xdr:colOff>9525</xdr:colOff>
          <xdr:row>19</xdr:row>
          <xdr:rowOff>209550</xdr:rowOff>
        </xdr:to>
        <xdr:sp macro="" textlink="">
          <xdr:nvSpPr>
            <xdr:cNvPr id="4598" name="Option Button 502" hidden="1">
              <a:extLst>
                <a:ext uri="{63B3BB69-23CF-44E3-9099-C40C66FF867C}">
                  <a14:compatExt spid="_x0000_s4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9525</xdr:colOff>
          <xdr:row>20</xdr:row>
          <xdr:rowOff>209550</xdr:rowOff>
        </xdr:to>
        <xdr:sp macro="" textlink="">
          <xdr:nvSpPr>
            <xdr:cNvPr id="4599" name="Option Button 503" hidden="1">
              <a:extLst>
                <a:ext uri="{63B3BB69-23CF-44E3-9099-C40C66FF867C}">
                  <a14:compatExt spid="_x0000_s4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xdr:row>
          <xdr:rowOff>0</xdr:rowOff>
        </xdr:from>
        <xdr:to>
          <xdr:col>27</xdr:col>
          <xdr:colOff>9525</xdr:colOff>
          <xdr:row>21</xdr:row>
          <xdr:rowOff>209550</xdr:rowOff>
        </xdr:to>
        <xdr:sp macro="" textlink="">
          <xdr:nvSpPr>
            <xdr:cNvPr id="4600" name="Option Button 504" hidden="1">
              <a:extLst>
                <a:ext uri="{63B3BB69-23CF-44E3-9099-C40C66FF867C}">
                  <a14:compatExt spid="_x0000_s4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9525</xdr:colOff>
          <xdr:row>22</xdr:row>
          <xdr:rowOff>209550</xdr:rowOff>
        </xdr:to>
        <xdr:sp macro="" textlink="">
          <xdr:nvSpPr>
            <xdr:cNvPr id="4606" name="Option Button 510" hidden="1">
              <a:extLst>
                <a:ext uri="{63B3BB69-23CF-44E3-9099-C40C66FF867C}">
                  <a14:compatExt spid="_x0000_s4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xdr:row>
          <xdr:rowOff>0</xdr:rowOff>
        </xdr:from>
        <xdr:to>
          <xdr:col>27</xdr:col>
          <xdr:colOff>9525</xdr:colOff>
          <xdr:row>23</xdr:row>
          <xdr:rowOff>209550</xdr:rowOff>
        </xdr:to>
        <xdr:sp macro="" textlink="">
          <xdr:nvSpPr>
            <xdr:cNvPr id="4607" name="Option Button 511" hidden="1">
              <a:extLst>
                <a:ext uri="{63B3BB69-23CF-44E3-9099-C40C66FF867C}">
                  <a14:compatExt spid="_x0000_s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9525</xdr:colOff>
          <xdr:row>24</xdr:row>
          <xdr:rowOff>209550</xdr:rowOff>
        </xdr:to>
        <xdr:sp macro="" textlink="">
          <xdr:nvSpPr>
            <xdr:cNvPr id="4608" name="Option Button 512" hidden="1">
              <a:extLst>
                <a:ext uri="{63B3BB69-23CF-44E3-9099-C40C66FF867C}">
                  <a14:compatExt spid="_x0000_s4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25</xdr:row>
          <xdr:rowOff>0</xdr:rowOff>
        </xdr:from>
        <xdr:to>
          <xdr:col>27</xdr:col>
          <xdr:colOff>9525</xdr:colOff>
          <xdr:row>25</xdr:row>
          <xdr:rowOff>209550</xdr:rowOff>
        </xdr:to>
        <xdr:sp macro="" textlink="">
          <xdr:nvSpPr>
            <xdr:cNvPr id="4609" name="Option Button 513" hidden="1">
              <a:extLst>
                <a:ext uri="{63B3BB69-23CF-44E3-9099-C40C66FF867C}">
                  <a14:compatExt spid="_x0000_s4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9525</xdr:colOff>
          <xdr:row>26</xdr:row>
          <xdr:rowOff>209550</xdr:rowOff>
        </xdr:to>
        <xdr:sp macro="" textlink="">
          <xdr:nvSpPr>
            <xdr:cNvPr id="4610" name="Option Button 514" hidden="1">
              <a:extLst>
                <a:ext uri="{63B3BB69-23CF-44E3-9099-C40C66FF867C}">
                  <a14:compatExt spid="_x0000_s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566400</xdr:colOff>
          <xdr:row>30</xdr:row>
          <xdr:rowOff>87750</xdr:rowOff>
        </xdr:to>
        <xdr:pic>
          <xdr:nvPicPr>
            <xdr:cNvPr id="56" name="Bildobjekt 55"/>
            <xdr:cNvPicPr>
              <a:picLocks noChangeAspect="1" noChangeArrowheads="1"/>
              <a:extLst>
                <a:ext uri="{84589F7E-364E-4C9E-8A38-B11213B215E9}">
                  <a14:cameraTool cellRange="getChart" spid="_x0000_s4936"/>
                </a:ext>
              </a:extLst>
            </xdr:cNvPicPr>
          </xdr:nvPicPr>
          <xdr:blipFill>
            <a:blip xmlns:r="http://schemas.openxmlformats.org/officeDocument/2006/relationships" r:embed="rId3"/>
            <a:srcRect/>
            <a:stretch>
              <a:fillRect/>
            </a:stretch>
          </xdr:blipFill>
          <xdr:spPr bwMode="auto">
            <a:xfrm>
              <a:off x="0" y="0"/>
              <a:ext cx="7272000" cy="6660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27</xdr:row>
          <xdr:rowOff>9525</xdr:rowOff>
        </xdr:from>
        <xdr:to>
          <xdr:col>14</xdr:col>
          <xdr:colOff>1638300</xdr:colOff>
          <xdr:row>27</xdr:row>
          <xdr:rowOff>209550</xdr:rowOff>
        </xdr:to>
        <xdr:sp macro="" textlink="">
          <xdr:nvSpPr>
            <xdr:cNvPr id="4744" name="Check Box 648" hidden="1">
              <a:extLst>
                <a:ext uri="{63B3BB69-23CF-44E3-9099-C40C66FF867C}">
                  <a14:compatExt spid="_x0000_s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28</xdr:row>
          <xdr:rowOff>9525</xdr:rowOff>
        </xdr:from>
        <xdr:to>
          <xdr:col>14</xdr:col>
          <xdr:colOff>1638300</xdr:colOff>
          <xdr:row>28</xdr:row>
          <xdr:rowOff>209550</xdr:rowOff>
        </xdr:to>
        <xdr:sp macro="" textlink="">
          <xdr:nvSpPr>
            <xdr:cNvPr id="4745" name="Check Box 649" hidden="1">
              <a:extLst>
                <a:ext uri="{63B3BB69-23CF-44E3-9099-C40C66FF867C}">
                  <a14:compatExt spid="_x0000_s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27</xdr:row>
          <xdr:rowOff>0</xdr:rowOff>
        </xdr:from>
        <xdr:to>
          <xdr:col>27</xdr:col>
          <xdr:colOff>9525</xdr:colOff>
          <xdr:row>27</xdr:row>
          <xdr:rowOff>209550</xdr:rowOff>
        </xdr:to>
        <xdr:sp macro="" textlink="">
          <xdr:nvSpPr>
            <xdr:cNvPr id="4750" name="Option Button 654" hidden="1">
              <a:extLst>
                <a:ext uri="{63B3BB69-23CF-44E3-9099-C40C66FF867C}">
                  <a14:compatExt spid="_x0000_s4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9525</xdr:colOff>
          <xdr:row>28</xdr:row>
          <xdr:rowOff>209550</xdr:rowOff>
        </xdr:to>
        <xdr:sp macro="" textlink="">
          <xdr:nvSpPr>
            <xdr:cNvPr id="4752" name="Option Button 656" hidden="1">
              <a:extLst>
                <a:ext uri="{63B3BB69-23CF-44E3-9099-C40C66FF867C}">
                  <a14:compatExt spid="_x0000_s475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34</xdr:row>
      <xdr:rowOff>171449</xdr:rowOff>
    </xdr:from>
    <xdr:to>
      <xdr:col>15</xdr:col>
      <xdr:colOff>0</xdr:colOff>
      <xdr:row>74</xdr:row>
      <xdr:rowOff>215132</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0</xdr:rowOff>
    </xdr:from>
    <xdr:to>
      <xdr:col>13</xdr:col>
      <xdr:colOff>507600</xdr:colOff>
      <xdr:row>34</xdr:row>
      <xdr:rowOff>183975</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308371</xdr:colOff>
      <xdr:row>40</xdr:row>
      <xdr:rowOff>126205</xdr:rowOff>
    </xdr:from>
    <xdr:to>
      <xdr:col>12</xdr:col>
      <xdr:colOff>167371</xdr:colOff>
      <xdr:row>69</xdr:row>
      <xdr:rowOff>109030</xdr:rowOff>
    </xdr:to>
    <xdr:sp macro="" textlink="">
      <xdr:nvSpPr>
        <xdr:cNvPr id="5" name="Ring 4"/>
        <xdr:cNvSpPr>
          <a:spLocks noChangeAspect="1"/>
        </xdr:cNvSpPr>
      </xdr:nvSpPr>
      <xdr:spPr>
        <a:xfrm>
          <a:off x="1603771" y="8889205"/>
          <a:ext cx="6336000" cy="6336000"/>
        </a:xfrm>
        <a:prstGeom prst="donut">
          <a:avLst>
            <a:gd name="adj" fmla="val 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solidFill>
              <a:schemeClr val="tx1"/>
            </a:solidFill>
          </a:endParaRPr>
        </a:p>
      </xdr:txBody>
    </xdr:sp>
    <xdr:clientData/>
  </xdr:twoCellAnchor>
  <xdr:twoCellAnchor>
    <xdr:from>
      <xdr:col>1</xdr:col>
      <xdr:colOff>565547</xdr:colOff>
      <xdr:row>1</xdr:row>
      <xdr:rowOff>171449</xdr:rowOff>
    </xdr:from>
    <xdr:to>
      <xdr:col>12</xdr:col>
      <xdr:colOff>568847</xdr:colOff>
      <xdr:row>34</xdr:row>
      <xdr:rowOff>69974</xdr:rowOff>
    </xdr:to>
    <xdr:sp macro="" textlink="">
      <xdr:nvSpPr>
        <xdr:cNvPr id="7" name="Ring 6"/>
        <xdr:cNvSpPr>
          <a:spLocks noChangeAspect="1"/>
        </xdr:cNvSpPr>
      </xdr:nvSpPr>
      <xdr:spPr>
        <a:xfrm>
          <a:off x="1214438" y="391715"/>
          <a:ext cx="7141097" cy="7167290"/>
        </a:xfrm>
        <a:prstGeom prst="donut">
          <a:avLst>
            <a:gd name="adj" fmla="val 4809"/>
          </a:avLst>
        </a:prstGeom>
        <a:noFill/>
        <a:ln w="19050" cap="flat" cmpd="sng" algn="ctr">
          <a:solidFill>
            <a:schemeClr val="tx1"/>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7</xdr:col>
      <xdr:colOff>47625</xdr:colOff>
      <xdr:row>1</xdr:row>
      <xdr:rowOff>180975</xdr:rowOff>
    </xdr:from>
    <xdr:to>
      <xdr:col>7</xdr:col>
      <xdr:colOff>447675</xdr:colOff>
      <xdr:row>2</xdr:row>
      <xdr:rowOff>209550</xdr:rowOff>
    </xdr:to>
    <xdr:sp macro="" textlink="">
      <xdr:nvSpPr>
        <xdr:cNvPr id="2" name="textruta 1"/>
        <xdr:cNvSpPr txBox="1"/>
      </xdr:nvSpPr>
      <xdr:spPr>
        <a:xfrm>
          <a:off x="4581525" y="400050"/>
          <a:ext cx="4000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a:t>1a</a:t>
          </a:r>
        </a:p>
      </xdr:txBody>
    </xdr:sp>
    <xdr:clientData/>
  </xdr:twoCellAnchor>
  <xdr:twoCellAnchor>
    <xdr:from>
      <xdr:col>8</xdr:col>
      <xdr:colOff>142875</xdr:colOff>
      <xdr:row>2</xdr:row>
      <xdr:rowOff>47625</xdr:rowOff>
    </xdr:from>
    <xdr:to>
      <xdr:col>8</xdr:col>
      <xdr:colOff>542925</xdr:colOff>
      <xdr:row>3</xdr:row>
      <xdr:rowOff>76200</xdr:rowOff>
    </xdr:to>
    <xdr:sp macro="" textlink="">
      <xdr:nvSpPr>
        <xdr:cNvPr id="9" name="textruta 8"/>
        <xdr:cNvSpPr txBox="1"/>
      </xdr:nvSpPr>
      <xdr:spPr>
        <a:xfrm>
          <a:off x="5324475" y="48577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1b</a:t>
          </a:r>
        </a:p>
      </xdr:txBody>
    </xdr:sp>
    <xdr:clientData/>
  </xdr:twoCellAnchor>
  <xdr:twoCellAnchor>
    <xdr:from>
      <xdr:col>9</xdr:col>
      <xdr:colOff>76200</xdr:colOff>
      <xdr:row>3</xdr:row>
      <xdr:rowOff>19050</xdr:rowOff>
    </xdr:from>
    <xdr:to>
      <xdr:col>9</xdr:col>
      <xdr:colOff>476250</xdr:colOff>
      <xdr:row>4</xdr:row>
      <xdr:rowOff>47625</xdr:rowOff>
    </xdr:to>
    <xdr:sp macro="" textlink="">
      <xdr:nvSpPr>
        <xdr:cNvPr id="13" name="textruta 12"/>
        <xdr:cNvSpPr txBox="1"/>
      </xdr:nvSpPr>
      <xdr:spPr>
        <a:xfrm>
          <a:off x="5905500" y="67627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1c</a:t>
          </a:r>
        </a:p>
      </xdr:txBody>
    </xdr:sp>
    <xdr:clientData/>
  </xdr:twoCellAnchor>
  <xdr:twoCellAnchor>
    <xdr:from>
      <xdr:col>10</xdr:col>
      <xdr:colOff>19050</xdr:colOff>
      <xdr:row>4</xdr:row>
      <xdr:rowOff>123825</xdr:rowOff>
    </xdr:from>
    <xdr:to>
      <xdr:col>10</xdr:col>
      <xdr:colOff>419100</xdr:colOff>
      <xdr:row>5</xdr:row>
      <xdr:rowOff>152400</xdr:rowOff>
    </xdr:to>
    <xdr:sp macro="" textlink="">
      <xdr:nvSpPr>
        <xdr:cNvPr id="15" name="textruta 14"/>
        <xdr:cNvSpPr txBox="1"/>
      </xdr:nvSpPr>
      <xdr:spPr>
        <a:xfrm>
          <a:off x="6496050" y="100012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2a</a:t>
          </a:r>
        </a:p>
      </xdr:txBody>
    </xdr:sp>
    <xdr:clientData/>
  </xdr:twoCellAnchor>
  <xdr:twoCellAnchor>
    <xdr:from>
      <xdr:col>10</xdr:col>
      <xdr:colOff>552450</xdr:colOff>
      <xdr:row>6</xdr:row>
      <xdr:rowOff>152400</xdr:rowOff>
    </xdr:from>
    <xdr:to>
      <xdr:col>11</xdr:col>
      <xdr:colOff>304800</xdr:colOff>
      <xdr:row>7</xdr:row>
      <xdr:rowOff>180975</xdr:rowOff>
    </xdr:to>
    <xdr:sp macro="" textlink="">
      <xdr:nvSpPr>
        <xdr:cNvPr id="17" name="textruta 16"/>
        <xdr:cNvSpPr txBox="1"/>
      </xdr:nvSpPr>
      <xdr:spPr>
        <a:xfrm>
          <a:off x="7029450" y="146685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2b</a:t>
          </a:r>
        </a:p>
      </xdr:txBody>
    </xdr:sp>
    <xdr:clientData/>
  </xdr:twoCellAnchor>
  <xdr:twoCellAnchor>
    <xdr:from>
      <xdr:col>11</xdr:col>
      <xdr:colOff>342900</xdr:colOff>
      <xdr:row>9</xdr:row>
      <xdr:rowOff>57150</xdr:rowOff>
    </xdr:from>
    <xdr:to>
      <xdr:col>12</xdr:col>
      <xdr:colOff>95250</xdr:colOff>
      <xdr:row>10</xdr:row>
      <xdr:rowOff>85725</xdr:rowOff>
    </xdr:to>
    <xdr:sp macro="" textlink="">
      <xdr:nvSpPr>
        <xdr:cNvPr id="19" name="textruta 18"/>
        <xdr:cNvSpPr txBox="1"/>
      </xdr:nvSpPr>
      <xdr:spPr>
        <a:xfrm>
          <a:off x="7467600" y="202882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2c</a:t>
          </a:r>
        </a:p>
      </xdr:txBody>
    </xdr:sp>
    <xdr:clientData/>
  </xdr:twoCellAnchor>
  <xdr:twoCellAnchor>
    <xdr:from>
      <xdr:col>12</xdr:col>
      <xdr:colOff>0</xdr:colOff>
      <xdr:row>12</xdr:row>
      <xdr:rowOff>0</xdr:rowOff>
    </xdr:from>
    <xdr:to>
      <xdr:col>12</xdr:col>
      <xdr:colOff>400050</xdr:colOff>
      <xdr:row>13</xdr:row>
      <xdr:rowOff>28575</xdr:rowOff>
    </xdr:to>
    <xdr:sp macro="" textlink="">
      <xdr:nvSpPr>
        <xdr:cNvPr id="21" name="textruta 20"/>
        <xdr:cNvSpPr txBox="1"/>
      </xdr:nvSpPr>
      <xdr:spPr>
        <a:xfrm>
          <a:off x="7772400" y="26289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9a</a:t>
          </a:r>
        </a:p>
      </xdr:txBody>
    </xdr:sp>
    <xdr:clientData/>
  </xdr:twoCellAnchor>
  <xdr:twoCellAnchor>
    <xdr:from>
      <xdr:col>12</xdr:col>
      <xdr:colOff>171450</xdr:colOff>
      <xdr:row>14</xdr:row>
      <xdr:rowOff>209550</xdr:rowOff>
    </xdr:from>
    <xdr:to>
      <xdr:col>12</xdr:col>
      <xdr:colOff>571500</xdr:colOff>
      <xdr:row>16</xdr:row>
      <xdr:rowOff>19050</xdr:rowOff>
    </xdr:to>
    <xdr:sp macro="" textlink="">
      <xdr:nvSpPr>
        <xdr:cNvPr id="23" name="textruta 22"/>
        <xdr:cNvSpPr txBox="1"/>
      </xdr:nvSpPr>
      <xdr:spPr>
        <a:xfrm>
          <a:off x="7943850" y="32766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9b</a:t>
          </a:r>
        </a:p>
      </xdr:txBody>
    </xdr:sp>
    <xdr:clientData/>
  </xdr:twoCellAnchor>
  <xdr:twoCellAnchor>
    <xdr:from>
      <xdr:col>6</xdr:col>
      <xdr:colOff>0</xdr:colOff>
      <xdr:row>2</xdr:row>
      <xdr:rowOff>38100</xdr:rowOff>
    </xdr:from>
    <xdr:to>
      <xdr:col>6</xdr:col>
      <xdr:colOff>400050</xdr:colOff>
      <xdr:row>3</xdr:row>
      <xdr:rowOff>66675</xdr:rowOff>
    </xdr:to>
    <xdr:sp macro="" textlink="">
      <xdr:nvSpPr>
        <xdr:cNvPr id="25" name="textruta 24"/>
        <xdr:cNvSpPr txBox="1"/>
      </xdr:nvSpPr>
      <xdr:spPr>
        <a:xfrm>
          <a:off x="3886200" y="47625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8e</a:t>
          </a:r>
        </a:p>
      </xdr:txBody>
    </xdr:sp>
    <xdr:clientData/>
  </xdr:twoCellAnchor>
  <xdr:twoCellAnchor>
    <xdr:from>
      <xdr:col>12</xdr:col>
      <xdr:colOff>200025</xdr:colOff>
      <xdr:row>18</xdr:row>
      <xdr:rowOff>0</xdr:rowOff>
    </xdr:from>
    <xdr:to>
      <xdr:col>12</xdr:col>
      <xdr:colOff>600075</xdr:colOff>
      <xdr:row>19</xdr:row>
      <xdr:rowOff>28575</xdr:rowOff>
    </xdr:to>
    <xdr:sp macro="" textlink="">
      <xdr:nvSpPr>
        <xdr:cNvPr id="27" name="textruta 26"/>
        <xdr:cNvSpPr txBox="1"/>
      </xdr:nvSpPr>
      <xdr:spPr>
        <a:xfrm>
          <a:off x="7972425" y="394335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5a</a:t>
          </a:r>
        </a:p>
      </xdr:txBody>
    </xdr:sp>
    <xdr:clientData/>
  </xdr:twoCellAnchor>
  <xdr:twoCellAnchor>
    <xdr:from>
      <xdr:col>6</xdr:col>
      <xdr:colOff>361949</xdr:colOff>
      <xdr:row>1</xdr:row>
      <xdr:rowOff>0</xdr:rowOff>
    </xdr:from>
    <xdr:to>
      <xdr:col>8</xdr:col>
      <xdr:colOff>182549</xdr:colOff>
      <xdr:row>1</xdr:row>
      <xdr:rowOff>180975</xdr:rowOff>
    </xdr:to>
    <xdr:sp macro="" textlink="">
      <xdr:nvSpPr>
        <xdr:cNvPr id="4" name="textruta 3"/>
        <xdr:cNvSpPr txBox="1"/>
      </xdr:nvSpPr>
      <xdr:spPr>
        <a:xfrm>
          <a:off x="4248149" y="219075"/>
          <a:ext cx="11160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sv-SE" sz="1400" b="1"/>
            <a:t>Kontakt</a:t>
          </a:r>
        </a:p>
      </xdr:txBody>
    </xdr:sp>
    <xdr:clientData/>
  </xdr:twoCellAnchor>
  <xdr:twoCellAnchor>
    <xdr:from>
      <xdr:col>8</xdr:col>
      <xdr:colOff>190500</xdr:colOff>
      <xdr:row>34</xdr:row>
      <xdr:rowOff>19050</xdr:rowOff>
    </xdr:from>
    <xdr:to>
      <xdr:col>9</xdr:col>
      <xdr:colOff>542925</xdr:colOff>
      <xdr:row>34</xdr:row>
      <xdr:rowOff>200025</xdr:rowOff>
    </xdr:to>
    <xdr:sp macro="" textlink="">
      <xdr:nvSpPr>
        <xdr:cNvPr id="29" name="textruta 28"/>
        <xdr:cNvSpPr txBox="1"/>
      </xdr:nvSpPr>
      <xdr:spPr>
        <a:xfrm>
          <a:off x="5372100" y="7467600"/>
          <a:ext cx="1000125" cy="180975"/>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Intresse</a:t>
          </a:r>
        </a:p>
      </xdr:txBody>
    </xdr:sp>
    <xdr:clientData/>
  </xdr:twoCellAnchor>
  <xdr:twoCellAnchor>
    <xdr:from>
      <xdr:col>12</xdr:col>
      <xdr:colOff>85725</xdr:colOff>
      <xdr:row>21</xdr:row>
      <xdr:rowOff>28575</xdr:rowOff>
    </xdr:from>
    <xdr:to>
      <xdr:col>12</xdr:col>
      <xdr:colOff>485775</xdr:colOff>
      <xdr:row>22</xdr:row>
      <xdr:rowOff>57150</xdr:rowOff>
    </xdr:to>
    <xdr:sp macro="" textlink="">
      <xdr:nvSpPr>
        <xdr:cNvPr id="31" name="textruta 30"/>
        <xdr:cNvSpPr txBox="1"/>
      </xdr:nvSpPr>
      <xdr:spPr>
        <a:xfrm>
          <a:off x="7858125" y="462915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5c</a:t>
          </a:r>
        </a:p>
      </xdr:txBody>
    </xdr:sp>
    <xdr:clientData/>
  </xdr:twoCellAnchor>
  <xdr:twoCellAnchor>
    <xdr:from>
      <xdr:col>11</xdr:col>
      <xdr:colOff>514350</xdr:colOff>
      <xdr:row>24</xdr:row>
      <xdr:rowOff>0</xdr:rowOff>
    </xdr:from>
    <xdr:to>
      <xdr:col>12</xdr:col>
      <xdr:colOff>266700</xdr:colOff>
      <xdr:row>25</xdr:row>
      <xdr:rowOff>28575</xdr:rowOff>
    </xdr:to>
    <xdr:sp macro="" textlink="">
      <xdr:nvSpPr>
        <xdr:cNvPr id="33" name="textruta 32"/>
        <xdr:cNvSpPr txBox="1"/>
      </xdr:nvSpPr>
      <xdr:spPr>
        <a:xfrm>
          <a:off x="7639050" y="52578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5d</a:t>
          </a:r>
        </a:p>
      </xdr:txBody>
    </xdr:sp>
    <xdr:clientData/>
  </xdr:twoCellAnchor>
  <xdr:twoCellAnchor>
    <xdr:from>
      <xdr:col>11</xdr:col>
      <xdr:colOff>180975</xdr:colOff>
      <xdr:row>26</xdr:row>
      <xdr:rowOff>142875</xdr:rowOff>
    </xdr:from>
    <xdr:to>
      <xdr:col>11</xdr:col>
      <xdr:colOff>581025</xdr:colOff>
      <xdr:row>27</xdr:row>
      <xdr:rowOff>171450</xdr:rowOff>
    </xdr:to>
    <xdr:sp macro="" textlink="">
      <xdr:nvSpPr>
        <xdr:cNvPr id="35" name="textruta 34"/>
        <xdr:cNvSpPr txBox="1"/>
      </xdr:nvSpPr>
      <xdr:spPr>
        <a:xfrm>
          <a:off x="7305675" y="583882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5e</a:t>
          </a:r>
        </a:p>
      </xdr:txBody>
    </xdr:sp>
    <xdr:clientData/>
  </xdr:twoCellAnchor>
  <xdr:twoCellAnchor>
    <xdr:from>
      <xdr:col>10</xdr:col>
      <xdr:colOff>276225</xdr:colOff>
      <xdr:row>29</xdr:row>
      <xdr:rowOff>38100</xdr:rowOff>
    </xdr:from>
    <xdr:to>
      <xdr:col>11</xdr:col>
      <xdr:colOff>132525</xdr:colOff>
      <xdr:row>30</xdr:row>
      <xdr:rowOff>66675</xdr:rowOff>
    </xdr:to>
    <xdr:sp macro="" textlink="">
      <xdr:nvSpPr>
        <xdr:cNvPr id="37" name="textruta 36"/>
        <xdr:cNvSpPr txBox="1"/>
      </xdr:nvSpPr>
      <xdr:spPr>
        <a:xfrm>
          <a:off x="6753225" y="6391275"/>
          <a:ext cx="50400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3a2</a:t>
          </a:r>
        </a:p>
      </xdr:txBody>
    </xdr:sp>
    <xdr:clientData/>
  </xdr:twoCellAnchor>
  <xdr:twoCellAnchor>
    <xdr:from>
      <xdr:col>9</xdr:col>
      <xdr:colOff>333375</xdr:colOff>
      <xdr:row>30</xdr:row>
      <xdr:rowOff>209550</xdr:rowOff>
    </xdr:from>
    <xdr:to>
      <xdr:col>10</xdr:col>
      <xdr:colOff>189675</xdr:colOff>
      <xdr:row>32</xdr:row>
      <xdr:rowOff>19050</xdr:rowOff>
    </xdr:to>
    <xdr:sp macro="" textlink="">
      <xdr:nvSpPr>
        <xdr:cNvPr id="39" name="textruta 38"/>
        <xdr:cNvSpPr txBox="1"/>
      </xdr:nvSpPr>
      <xdr:spPr>
        <a:xfrm>
          <a:off x="6162675" y="6781800"/>
          <a:ext cx="50400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3b2</a:t>
          </a:r>
        </a:p>
      </xdr:txBody>
    </xdr:sp>
    <xdr:clientData/>
  </xdr:twoCellAnchor>
  <xdr:twoCellAnchor>
    <xdr:from>
      <xdr:col>8</xdr:col>
      <xdr:colOff>428625</xdr:colOff>
      <xdr:row>32</xdr:row>
      <xdr:rowOff>47625</xdr:rowOff>
    </xdr:from>
    <xdr:to>
      <xdr:col>9</xdr:col>
      <xdr:colOff>180975</xdr:colOff>
      <xdr:row>33</xdr:row>
      <xdr:rowOff>76200</xdr:rowOff>
    </xdr:to>
    <xdr:sp macro="" textlink="">
      <xdr:nvSpPr>
        <xdr:cNvPr id="42" name="textruta 41"/>
        <xdr:cNvSpPr txBox="1"/>
      </xdr:nvSpPr>
      <xdr:spPr>
        <a:xfrm>
          <a:off x="5610225" y="705802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6e</a:t>
          </a:r>
        </a:p>
      </xdr:txBody>
    </xdr:sp>
    <xdr:clientData/>
  </xdr:twoCellAnchor>
  <xdr:twoCellAnchor>
    <xdr:from>
      <xdr:col>7</xdr:col>
      <xdr:colOff>390525</xdr:colOff>
      <xdr:row>32</xdr:row>
      <xdr:rowOff>171450</xdr:rowOff>
    </xdr:from>
    <xdr:to>
      <xdr:col>8</xdr:col>
      <xdr:colOff>142875</xdr:colOff>
      <xdr:row>33</xdr:row>
      <xdr:rowOff>200025</xdr:rowOff>
    </xdr:to>
    <xdr:sp macro="" textlink="">
      <xdr:nvSpPr>
        <xdr:cNvPr id="44" name="textruta 43"/>
        <xdr:cNvSpPr txBox="1"/>
      </xdr:nvSpPr>
      <xdr:spPr>
        <a:xfrm>
          <a:off x="4924425" y="718185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7d</a:t>
          </a:r>
        </a:p>
      </xdr:txBody>
    </xdr:sp>
    <xdr:clientData/>
  </xdr:twoCellAnchor>
  <xdr:twoCellAnchor>
    <xdr:from>
      <xdr:col>6</xdr:col>
      <xdr:colOff>333375</xdr:colOff>
      <xdr:row>32</xdr:row>
      <xdr:rowOff>161925</xdr:rowOff>
    </xdr:from>
    <xdr:to>
      <xdr:col>7</xdr:col>
      <xdr:colOff>85725</xdr:colOff>
      <xdr:row>33</xdr:row>
      <xdr:rowOff>190500</xdr:rowOff>
    </xdr:to>
    <xdr:sp macro="" textlink="">
      <xdr:nvSpPr>
        <xdr:cNvPr id="46" name="textruta 45"/>
        <xdr:cNvSpPr txBox="1"/>
      </xdr:nvSpPr>
      <xdr:spPr>
        <a:xfrm>
          <a:off x="4219575" y="717232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6c</a:t>
          </a:r>
        </a:p>
      </xdr:txBody>
    </xdr:sp>
    <xdr:clientData/>
  </xdr:twoCellAnchor>
  <xdr:twoCellAnchor>
    <xdr:from>
      <xdr:col>9</xdr:col>
      <xdr:colOff>495300</xdr:colOff>
      <xdr:row>3</xdr:row>
      <xdr:rowOff>161925</xdr:rowOff>
    </xdr:from>
    <xdr:to>
      <xdr:col>10</xdr:col>
      <xdr:colOff>9526</xdr:colOff>
      <xdr:row>5</xdr:row>
      <xdr:rowOff>28575</xdr:rowOff>
    </xdr:to>
    <xdr:cxnSp macro="">
      <xdr:nvCxnSpPr>
        <xdr:cNvPr id="47" name="Rak 46"/>
        <xdr:cNvCxnSpPr/>
      </xdr:nvCxnSpPr>
      <xdr:spPr>
        <a:xfrm flipH="1">
          <a:off x="6324600" y="819150"/>
          <a:ext cx="161926" cy="304800"/>
        </a:xfrm>
        <a:prstGeom prst="line">
          <a:avLst/>
        </a:prstGeom>
        <a:ln w="14351"/>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638175</xdr:colOff>
      <xdr:row>28</xdr:row>
      <xdr:rowOff>47625</xdr:rowOff>
    </xdr:from>
    <xdr:to>
      <xdr:col>11</xdr:col>
      <xdr:colOff>247650</xdr:colOff>
      <xdr:row>29</xdr:row>
      <xdr:rowOff>76202</xdr:rowOff>
    </xdr:to>
    <xdr:cxnSp macro="">
      <xdr:nvCxnSpPr>
        <xdr:cNvPr id="55" name="Rak 54"/>
        <xdr:cNvCxnSpPr/>
      </xdr:nvCxnSpPr>
      <xdr:spPr>
        <a:xfrm flipH="1" flipV="1">
          <a:off x="7115175" y="6181725"/>
          <a:ext cx="257175" cy="247652"/>
        </a:xfrm>
        <a:prstGeom prst="line">
          <a:avLst/>
        </a:prstGeom>
        <a:noFill/>
        <a:ln w="14351" cap="flat" cmpd="sng" algn="ctr">
          <a:solidFill>
            <a:sysClr val="windowText" lastClr="000000">
              <a:shade val="95000"/>
              <a:satMod val="105000"/>
            </a:sysClr>
          </a:solidFill>
          <a:prstDash val="solid"/>
        </a:ln>
        <a:effectLst/>
      </xdr:spPr>
    </xdr:cxnSp>
    <xdr:clientData/>
  </xdr:twoCellAnchor>
  <xdr:twoCellAnchor>
    <xdr:from>
      <xdr:col>9</xdr:col>
      <xdr:colOff>247651</xdr:colOff>
      <xdr:row>31</xdr:row>
      <xdr:rowOff>104776</xdr:rowOff>
    </xdr:from>
    <xdr:to>
      <xdr:col>9</xdr:col>
      <xdr:colOff>400050</xdr:colOff>
      <xdr:row>32</xdr:row>
      <xdr:rowOff>200025</xdr:rowOff>
    </xdr:to>
    <xdr:cxnSp macro="">
      <xdr:nvCxnSpPr>
        <xdr:cNvPr id="64" name="Rak 63"/>
        <xdr:cNvCxnSpPr/>
      </xdr:nvCxnSpPr>
      <xdr:spPr>
        <a:xfrm flipH="1" flipV="1">
          <a:off x="6076951" y="6896101"/>
          <a:ext cx="152399" cy="314324"/>
        </a:xfrm>
        <a:prstGeom prst="line">
          <a:avLst/>
        </a:prstGeom>
        <a:noFill/>
        <a:ln w="14351" cap="flat" cmpd="sng" algn="ctr">
          <a:solidFill>
            <a:sysClr val="windowText" lastClr="000000">
              <a:shade val="95000"/>
              <a:satMod val="105000"/>
            </a:sysClr>
          </a:solidFill>
          <a:prstDash val="solid"/>
        </a:ln>
        <a:effectLst/>
      </xdr:spPr>
    </xdr:cxnSp>
    <xdr:clientData/>
  </xdr:twoCellAnchor>
  <xdr:twoCellAnchor>
    <xdr:from>
      <xdr:col>10</xdr:col>
      <xdr:colOff>552450</xdr:colOff>
      <xdr:row>31</xdr:row>
      <xdr:rowOff>9525</xdr:rowOff>
    </xdr:from>
    <xdr:to>
      <xdr:col>11</xdr:col>
      <xdr:colOff>444750</xdr:colOff>
      <xdr:row>31</xdr:row>
      <xdr:rowOff>190500</xdr:rowOff>
    </xdr:to>
    <xdr:sp macro="" textlink="">
      <xdr:nvSpPr>
        <xdr:cNvPr id="79" name="textruta 78"/>
        <xdr:cNvSpPr txBox="1"/>
      </xdr:nvSpPr>
      <xdr:spPr>
        <a:xfrm>
          <a:off x="7029450" y="6800850"/>
          <a:ext cx="540000" cy="180975"/>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Jakt</a:t>
          </a:r>
        </a:p>
      </xdr:txBody>
    </xdr:sp>
    <xdr:clientData/>
  </xdr:twoCellAnchor>
  <xdr:twoCellAnchor>
    <xdr:from>
      <xdr:col>9</xdr:col>
      <xdr:colOff>581025</xdr:colOff>
      <xdr:row>32</xdr:row>
      <xdr:rowOff>200025</xdr:rowOff>
    </xdr:from>
    <xdr:to>
      <xdr:col>10</xdr:col>
      <xdr:colOff>473325</xdr:colOff>
      <xdr:row>33</xdr:row>
      <xdr:rowOff>161925</xdr:rowOff>
    </xdr:to>
    <xdr:sp macro="" textlink="">
      <xdr:nvSpPr>
        <xdr:cNvPr id="81" name="textruta 80"/>
        <xdr:cNvSpPr txBox="1"/>
      </xdr:nvSpPr>
      <xdr:spPr>
        <a:xfrm>
          <a:off x="6410325" y="7210425"/>
          <a:ext cx="540000" cy="180975"/>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Grip</a:t>
          </a:r>
        </a:p>
      </xdr:txBody>
    </xdr:sp>
    <xdr:clientData/>
  </xdr:twoCellAnchor>
  <xdr:twoCellAnchor>
    <xdr:from>
      <xdr:col>12</xdr:col>
      <xdr:colOff>619125</xdr:colOff>
      <xdr:row>18</xdr:row>
      <xdr:rowOff>28575</xdr:rowOff>
    </xdr:from>
    <xdr:to>
      <xdr:col>13</xdr:col>
      <xdr:colOff>475425</xdr:colOff>
      <xdr:row>18</xdr:row>
      <xdr:rowOff>209550</xdr:rowOff>
    </xdr:to>
    <xdr:sp macro="" textlink="">
      <xdr:nvSpPr>
        <xdr:cNvPr id="83" name="textruta 82"/>
        <xdr:cNvSpPr txBox="1"/>
      </xdr:nvSpPr>
      <xdr:spPr>
        <a:xfrm>
          <a:off x="8391525" y="3971925"/>
          <a:ext cx="504000" cy="180975"/>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Lek</a:t>
          </a:r>
        </a:p>
      </xdr:txBody>
    </xdr:sp>
    <xdr:clientData/>
  </xdr:twoCellAnchor>
  <xdr:twoCellAnchor>
    <xdr:from>
      <xdr:col>5</xdr:col>
      <xdr:colOff>323850</xdr:colOff>
      <xdr:row>32</xdr:row>
      <xdr:rowOff>9525</xdr:rowOff>
    </xdr:from>
    <xdr:to>
      <xdr:col>6</xdr:col>
      <xdr:colOff>76200</xdr:colOff>
      <xdr:row>33</xdr:row>
      <xdr:rowOff>38100</xdr:rowOff>
    </xdr:to>
    <xdr:sp macro="" textlink="">
      <xdr:nvSpPr>
        <xdr:cNvPr id="85" name="textruta 84"/>
        <xdr:cNvSpPr txBox="1"/>
      </xdr:nvSpPr>
      <xdr:spPr>
        <a:xfrm>
          <a:off x="3562350" y="701992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7b</a:t>
          </a:r>
        </a:p>
      </xdr:txBody>
    </xdr:sp>
    <xdr:clientData/>
  </xdr:twoCellAnchor>
  <xdr:twoCellAnchor>
    <xdr:from>
      <xdr:col>4</xdr:col>
      <xdr:colOff>352425</xdr:colOff>
      <xdr:row>30</xdr:row>
      <xdr:rowOff>200025</xdr:rowOff>
    </xdr:from>
    <xdr:to>
      <xdr:col>5</xdr:col>
      <xdr:colOff>104775</xdr:colOff>
      <xdr:row>32</xdr:row>
      <xdr:rowOff>9525</xdr:rowOff>
    </xdr:to>
    <xdr:sp macro="" textlink="">
      <xdr:nvSpPr>
        <xdr:cNvPr id="87" name="textruta 86"/>
        <xdr:cNvSpPr txBox="1"/>
      </xdr:nvSpPr>
      <xdr:spPr>
        <a:xfrm>
          <a:off x="2943225" y="677227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8e</a:t>
          </a:r>
        </a:p>
      </xdr:txBody>
    </xdr:sp>
    <xdr:clientData/>
  </xdr:twoCellAnchor>
  <xdr:twoCellAnchor>
    <xdr:from>
      <xdr:col>3</xdr:col>
      <xdr:colOff>447675</xdr:colOff>
      <xdr:row>29</xdr:row>
      <xdr:rowOff>9525</xdr:rowOff>
    </xdr:from>
    <xdr:to>
      <xdr:col>4</xdr:col>
      <xdr:colOff>200025</xdr:colOff>
      <xdr:row>30</xdr:row>
      <xdr:rowOff>38100</xdr:rowOff>
    </xdr:to>
    <xdr:sp macro="" textlink="">
      <xdr:nvSpPr>
        <xdr:cNvPr id="89" name="textruta 88"/>
        <xdr:cNvSpPr txBox="1"/>
      </xdr:nvSpPr>
      <xdr:spPr>
        <a:xfrm>
          <a:off x="2390775" y="63627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4</a:t>
          </a:r>
        </a:p>
      </xdr:txBody>
    </xdr:sp>
    <xdr:clientData/>
  </xdr:twoCellAnchor>
  <xdr:twoCellAnchor>
    <xdr:from>
      <xdr:col>2</xdr:col>
      <xdr:colOff>581025</xdr:colOff>
      <xdr:row>26</xdr:row>
      <xdr:rowOff>171450</xdr:rowOff>
    </xdr:from>
    <xdr:to>
      <xdr:col>3</xdr:col>
      <xdr:colOff>333375</xdr:colOff>
      <xdr:row>27</xdr:row>
      <xdr:rowOff>200025</xdr:rowOff>
    </xdr:to>
    <xdr:sp macro="" textlink="">
      <xdr:nvSpPr>
        <xdr:cNvPr id="91" name="textruta 90"/>
        <xdr:cNvSpPr txBox="1"/>
      </xdr:nvSpPr>
      <xdr:spPr>
        <a:xfrm>
          <a:off x="1876425" y="58674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10</a:t>
          </a:r>
        </a:p>
      </xdr:txBody>
    </xdr:sp>
    <xdr:clientData/>
  </xdr:twoCellAnchor>
  <xdr:twoCellAnchor>
    <xdr:from>
      <xdr:col>2</xdr:col>
      <xdr:colOff>238125</xdr:colOff>
      <xdr:row>24</xdr:row>
      <xdr:rowOff>38100</xdr:rowOff>
    </xdr:from>
    <xdr:to>
      <xdr:col>2</xdr:col>
      <xdr:colOff>638175</xdr:colOff>
      <xdr:row>25</xdr:row>
      <xdr:rowOff>66675</xdr:rowOff>
    </xdr:to>
    <xdr:sp macro="" textlink="">
      <xdr:nvSpPr>
        <xdr:cNvPr id="93" name="textruta 92"/>
        <xdr:cNvSpPr txBox="1"/>
      </xdr:nvSpPr>
      <xdr:spPr>
        <a:xfrm>
          <a:off x="1533525" y="52959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6a</a:t>
          </a:r>
        </a:p>
      </xdr:txBody>
    </xdr:sp>
    <xdr:clientData/>
  </xdr:twoCellAnchor>
  <xdr:twoCellAnchor>
    <xdr:from>
      <xdr:col>1</xdr:col>
      <xdr:colOff>638175</xdr:colOff>
      <xdr:row>21</xdr:row>
      <xdr:rowOff>47625</xdr:rowOff>
    </xdr:from>
    <xdr:to>
      <xdr:col>2</xdr:col>
      <xdr:colOff>390525</xdr:colOff>
      <xdr:row>22</xdr:row>
      <xdr:rowOff>76200</xdr:rowOff>
    </xdr:to>
    <xdr:sp macro="" textlink="">
      <xdr:nvSpPr>
        <xdr:cNvPr id="95" name="textruta 94"/>
        <xdr:cNvSpPr txBox="1"/>
      </xdr:nvSpPr>
      <xdr:spPr>
        <a:xfrm>
          <a:off x="1285875" y="46482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6d</a:t>
          </a:r>
        </a:p>
      </xdr:txBody>
    </xdr:sp>
    <xdr:clientData/>
  </xdr:twoCellAnchor>
  <xdr:twoCellAnchor>
    <xdr:from>
      <xdr:col>1</xdr:col>
      <xdr:colOff>561975</xdr:colOff>
      <xdr:row>18</xdr:row>
      <xdr:rowOff>19050</xdr:rowOff>
    </xdr:from>
    <xdr:to>
      <xdr:col>2</xdr:col>
      <xdr:colOff>314325</xdr:colOff>
      <xdr:row>19</xdr:row>
      <xdr:rowOff>47625</xdr:rowOff>
    </xdr:to>
    <xdr:sp macro="" textlink="">
      <xdr:nvSpPr>
        <xdr:cNvPr id="97" name="textruta 96"/>
        <xdr:cNvSpPr txBox="1"/>
      </xdr:nvSpPr>
      <xdr:spPr>
        <a:xfrm>
          <a:off x="1209675" y="39624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7a</a:t>
          </a:r>
        </a:p>
      </xdr:txBody>
    </xdr:sp>
    <xdr:clientData/>
  </xdr:twoCellAnchor>
  <xdr:twoCellAnchor>
    <xdr:from>
      <xdr:col>7</xdr:col>
      <xdr:colOff>238125</xdr:colOff>
      <xdr:row>32</xdr:row>
      <xdr:rowOff>171450</xdr:rowOff>
    </xdr:from>
    <xdr:to>
      <xdr:col>7</xdr:col>
      <xdr:colOff>243347</xdr:colOff>
      <xdr:row>34</xdr:row>
      <xdr:rowOff>69974</xdr:rowOff>
    </xdr:to>
    <xdr:cxnSp macro="">
      <xdr:nvCxnSpPr>
        <xdr:cNvPr id="99" name="Rak 98"/>
        <xdr:cNvCxnSpPr>
          <a:stCxn id="7" idx="4"/>
        </xdr:cNvCxnSpPr>
      </xdr:nvCxnSpPr>
      <xdr:spPr>
        <a:xfrm flipH="1" flipV="1">
          <a:off x="4772025" y="7181850"/>
          <a:ext cx="5222" cy="336674"/>
        </a:xfrm>
        <a:prstGeom prst="line">
          <a:avLst/>
        </a:prstGeom>
        <a:noFill/>
        <a:ln w="14351" cap="flat" cmpd="sng" algn="ctr">
          <a:solidFill>
            <a:sysClr val="windowText" lastClr="000000">
              <a:shade val="95000"/>
              <a:satMod val="105000"/>
            </a:sysClr>
          </a:solidFill>
          <a:prstDash val="solid"/>
        </a:ln>
        <a:effectLst/>
      </xdr:spPr>
    </xdr:cxnSp>
    <xdr:clientData/>
  </xdr:twoCellAnchor>
  <xdr:twoCellAnchor>
    <xdr:from>
      <xdr:col>4</xdr:col>
      <xdr:colOff>142875</xdr:colOff>
      <xdr:row>30</xdr:row>
      <xdr:rowOff>0</xdr:rowOff>
    </xdr:from>
    <xdr:to>
      <xdr:col>4</xdr:col>
      <xdr:colOff>342900</xdr:colOff>
      <xdr:row>31</xdr:row>
      <xdr:rowOff>76200</xdr:rowOff>
    </xdr:to>
    <xdr:cxnSp macro="">
      <xdr:nvCxnSpPr>
        <xdr:cNvPr id="105" name="Rak 104"/>
        <xdr:cNvCxnSpPr/>
      </xdr:nvCxnSpPr>
      <xdr:spPr>
        <a:xfrm flipV="1">
          <a:off x="2733675" y="6572250"/>
          <a:ext cx="200025" cy="295275"/>
        </a:xfrm>
        <a:prstGeom prst="line">
          <a:avLst/>
        </a:prstGeom>
        <a:noFill/>
        <a:ln w="14351" cap="flat" cmpd="sng" algn="ctr">
          <a:solidFill>
            <a:sysClr val="windowText" lastClr="000000">
              <a:shade val="95000"/>
              <a:satMod val="105000"/>
            </a:sysClr>
          </a:solidFill>
          <a:prstDash val="solid"/>
        </a:ln>
        <a:effectLst/>
      </xdr:spPr>
    </xdr:cxnSp>
    <xdr:clientData/>
  </xdr:twoCellAnchor>
  <xdr:twoCellAnchor>
    <xdr:from>
      <xdr:col>4</xdr:col>
      <xdr:colOff>342899</xdr:colOff>
      <xdr:row>34</xdr:row>
      <xdr:rowOff>19050</xdr:rowOff>
    </xdr:from>
    <xdr:to>
      <xdr:col>6</xdr:col>
      <xdr:colOff>91499</xdr:colOff>
      <xdr:row>34</xdr:row>
      <xdr:rowOff>200025</xdr:rowOff>
    </xdr:to>
    <xdr:sp macro="" textlink="">
      <xdr:nvSpPr>
        <xdr:cNvPr id="109" name="textruta 108"/>
        <xdr:cNvSpPr txBox="1"/>
      </xdr:nvSpPr>
      <xdr:spPr>
        <a:xfrm>
          <a:off x="2933699" y="7467600"/>
          <a:ext cx="1044000" cy="1809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Nyfikenhet</a:t>
          </a:r>
        </a:p>
      </xdr:txBody>
    </xdr:sp>
    <xdr:clientData/>
  </xdr:twoCellAnchor>
  <xdr:twoCellAnchor>
    <xdr:from>
      <xdr:col>3</xdr:col>
      <xdr:colOff>228600</xdr:colOff>
      <xdr:row>28</xdr:row>
      <xdr:rowOff>9525</xdr:rowOff>
    </xdr:from>
    <xdr:to>
      <xdr:col>3</xdr:col>
      <xdr:colOff>476250</xdr:colOff>
      <xdr:row>29</xdr:row>
      <xdr:rowOff>28575</xdr:rowOff>
    </xdr:to>
    <xdr:cxnSp macro="">
      <xdr:nvCxnSpPr>
        <xdr:cNvPr id="113" name="Rak 112"/>
        <xdr:cNvCxnSpPr/>
      </xdr:nvCxnSpPr>
      <xdr:spPr>
        <a:xfrm flipV="1">
          <a:off x="2171700" y="6143625"/>
          <a:ext cx="247650" cy="238125"/>
        </a:xfrm>
        <a:prstGeom prst="line">
          <a:avLst/>
        </a:prstGeom>
        <a:noFill/>
        <a:ln w="14351" cap="flat" cmpd="sng" algn="ctr">
          <a:solidFill>
            <a:sysClr val="windowText" lastClr="000000">
              <a:shade val="95000"/>
              <a:satMod val="105000"/>
            </a:sysClr>
          </a:solidFill>
          <a:prstDash val="solid"/>
        </a:ln>
        <a:effectLst/>
      </xdr:spPr>
    </xdr:cxnSp>
    <xdr:clientData/>
  </xdr:twoCellAnchor>
  <xdr:twoCellAnchor>
    <xdr:from>
      <xdr:col>2</xdr:col>
      <xdr:colOff>571500</xdr:colOff>
      <xdr:row>30</xdr:row>
      <xdr:rowOff>57149</xdr:rowOff>
    </xdr:from>
    <xdr:to>
      <xdr:col>3</xdr:col>
      <xdr:colOff>463800</xdr:colOff>
      <xdr:row>32</xdr:row>
      <xdr:rowOff>194999</xdr:rowOff>
    </xdr:to>
    <xdr:sp macro="" textlink="">
      <xdr:nvSpPr>
        <xdr:cNvPr id="121" name="textruta 120"/>
        <xdr:cNvSpPr txBox="1"/>
      </xdr:nvSpPr>
      <xdr:spPr>
        <a:xfrm>
          <a:off x="1866900" y="6629399"/>
          <a:ext cx="540000" cy="576000"/>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Akti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vitet</a:t>
          </a:r>
        </a:p>
      </xdr:txBody>
    </xdr:sp>
    <xdr:clientData/>
  </xdr:twoCellAnchor>
  <xdr:twoCellAnchor>
    <xdr:from>
      <xdr:col>2</xdr:col>
      <xdr:colOff>428625</xdr:colOff>
      <xdr:row>25</xdr:row>
      <xdr:rowOff>142875</xdr:rowOff>
    </xdr:from>
    <xdr:to>
      <xdr:col>3</xdr:col>
      <xdr:colOff>85725</xdr:colOff>
      <xdr:row>26</xdr:row>
      <xdr:rowOff>114300</xdr:rowOff>
    </xdr:to>
    <xdr:cxnSp macro="">
      <xdr:nvCxnSpPr>
        <xdr:cNvPr id="123" name="Rak 122"/>
        <xdr:cNvCxnSpPr/>
      </xdr:nvCxnSpPr>
      <xdr:spPr>
        <a:xfrm flipV="1">
          <a:off x="1724025" y="5619750"/>
          <a:ext cx="304800" cy="190500"/>
        </a:xfrm>
        <a:prstGeom prst="line">
          <a:avLst/>
        </a:prstGeom>
        <a:noFill/>
        <a:ln w="14351" cap="flat" cmpd="sng" algn="ctr">
          <a:solidFill>
            <a:sysClr val="windowText" lastClr="000000">
              <a:shade val="95000"/>
              <a:satMod val="105000"/>
            </a:sysClr>
          </a:solidFill>
          <a:prstDash val="solid"/>
        </a:ln>
        <a:effectLst/>
      </xdr:spPr>
    </xdr:cxnSp>
    <xdr:clientData/>
  </xdr:twoCellAnchor>
  <xdr:twoCellAnchor>
    <xdr:from>
      <xdr:col>2</xdr:col>
      <xdr:colOff>9525</xdr:colOff>
      <xdr:row>28</xdr:row>
      <xdr:rowOff>85725</xdr:rowOff>
    </xdr:from>
    <xdr:to>
      <xdr:col>2</xdr:col>
      <xdr:colOff>621525</xdr:colOff>
      <xdr:row>29</xdr:row>
      <xdr:rowOff>47625</xdr:rowOff>
    </xdr:to>
    <xdr:sp macro="" textlink="">
      <xdr:nvSpPr>
        <xdr:cNvPr id="129" name="textruta 128"/>
        <xdr:cNvSpPr txBox="1"/>
      </xdr:nvSpPr>
      <xdr:spPr>
        <a:xfrm>
          <a:off x="1304925" y="6219825"/>
          <a:ext cx="612000" cy="180975"/>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Skott</a:t>
          </a:r>
        </a:p>
      </xdr:txBody>
    </xdr:sp>
    <xdr:clientData/>
  </xdr:twoCellAnchor>
  <xdr:twoCellAnchor>
    <xdr:from>
      <xdr:col>1</xdr:col>
      <xdr:colOff>600075</xdr:colOff>
      <xdr:row>14</xdr:row>
      <xdr:rowOff>209550</xdr:rowOff>
    </xdr:from>
    <xdr:to>
      <xdr:col>2</xdr:col>
      <xdr:colOff>352425</xdr:colOff>
      <xdr:row>16</xdr:row>
      <xdr:rowOff>19050</xdr:rowOff>
    </xdr:to>
    <xdr:sp macro="" textlink="">
      <xdr:nvSpPr>
        <xdr:cNvPr id="131" name="textruta 130"/>
        <xdr:cNvSpPr txBox="1"/>
      </xdr:nvSpPr>
      <xdr:spPr>
        <a:xfrm>
          <a:off x="1247775" y="32766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7c</a:t>
          </a:r>
        </a:p>
      </xdr:txBody>
    </xdr:sp>
    <xdr:clientData/>
  </xdr:twoCellAnchor>
  <xdr:twoCellAnchor>
    <xdr:from>
      <xdr:col>2</xdr:col>
      <xdr:colOff>114300</xdr:colOff>
      <xdr:row>11</xdr:row>
      <xdr:rowOff>200025</xdr:rowOff>
    </xdr:from>
    <xdr:to>
      <xdr:col>2</xdr:col>
      <xdr:colOff>514350</xdr:colOff>
      <xdr:row>13</xdr:row>
      <xdr:rowOff>9525</xdr:rowOff>
    </xdr:to>
    <xdr:sp macro="" textlink="">
      <xdr:nvSpPr>
        <xdr:cNvPr id="133" name="textruta 132"/>
        <xdr:cNvSpPr txBox="1"/>
      </xdr:nvSpPr>
      <xdr:spPr>
        <a:xfrm>
          <a:off x="1409700" y="260985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8c</a:t>
          </a:r>
        </a:p>
      </xdr:txBody>
    </xdr:sp>
    <xdr:clientData/>
  </xdr:twoCellAnchor>
  <xdr:twoCellAnchor>
    <xdr:from>
      <xdr:col>2</xdr:col>
      <xdr:colOff>400050</xdr:colOff>
      <xdr:row>9</xdr:row>
      <xdr:rowOff>19050</xdr:rowOff>
    </xdr:from>
    <xdr:to>
      <xdr:col>3</xdr:col>
      <xdr:colOff>152400</xdr:colOff>
      <xdr:row>10</xdr:row>
      <xdr:rowOff>47625</xdr:rowOff>
    </xdr:to>
    <xdr:sp macro="" textlink="">
      <xdr:nvSpPr>
        <xdr:cNvPr id="135" name="textruta 134"/>
        <xdr:cNvSpPr txBox="1"/>
      </xdr:nvSpPr>
      <xdr:spPr>
        <a:xfrm>
          <a:off x="1695450" y="1990725"/>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5b</a:t>
          </a:r>
        </a:p>
      </xdr:txBody>
    </xdr:sp>
    <xdr:clientData/>
  </xdr:twoCellAnchor>
  <xdr:twoCellAnchor>
    <xdr:from>
      <xdr:col>4</xdr:col>
      <xdr:colOff>47625</xdr:colOff>
      <xdr:row>4</xdr:row>
      <xdr:rowOff>152400</xdr:rowOff>
    </xdr:from>
    <xdr:to>
      <xdr:col>4</xdr:col>
      <xdr:colOff>447675</xdr:colOff>
      <xdr:row>5</xdr:row>
      <xdr:rowOff>180975</xdr:rowOff>
    </xdr:to>
    <xdr:sp macro="" textlink="">
      <xdr:nvSpPr>
        <xdr:cNvPr id="137" name="textruta 136"/>
        <xdr:cNvSpPr txBox="1"/>
      </xdr:nvSpPr>
      <xdr:spPr>
        <a:xfrm>
          <a:off x="2638425" y="10287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8a</a:t>
          </a:r>
        </a:p>
      </xdr:txBody>
    </xdr:sp>
    <xdr:clientData/>
  </xdr:twoCellAnchor>
  <xdr:twoCellAnchor>
    <xdr:from>
      <xdr:col>5</xdr:col>
      <xdr:colOff>19050</xdr:colOff>
      <xdr:row>3</xdr:row>
      <xdr:rowOff>28575</xdr:rowOff>
    </xdr:from>
    <xdr:to>
      <xdr:col>5</xdr:col>
      <xdr:colOff>419100</xdr:colOff>
      <xdr:row>4</xdr:row>
      <xdr:rowOff>57150</xdr:rowOff>
    </xdr:to>
    <xdr:sp macro="" textlink="">
      <xdr:nvSpPr>
        <xdr:cNvPr id="139" name="textruta 138"/>
        <xdr:cNvSpPr txBox="1"/>
      </xdr:nvSpPr>
      <xdr:spPr>
        <a:xfrm>
          <a:off x="3257550" y="6858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8b</a:t>
          </a:r>
        </a:p>
      </xdr:txBody>
    </xdr:sp>
    <xdr:clientData/>
  </xdr:twoCellAnchor>
  <xdr:twoCellAnchor>
    <xdr:from>
      <xdr:col>3</xdr:col>
      <xdr:colOff>190500</xdr:colOff>
      <xdr:row>6</xdr:row>
      <xdr:rowOff>133350</xdr:rowOff>
    </xdr:from>
    <xdr:to>
      <xdr:col>3</xdr:col>
      <xdr:colOff>590550</xdr:colOff>
      <xdr:row>7</xdr:row>
      <xdr:rowOff>161925</xdr:rowOff>
    </xdr:to>
    <xdr:sp macro="" textlink="">
      <xdr:nvSpPr>
        <xdr:cNvPr id="141" name="textruta 140"/>
        <xdr:cNvSpPr txBox="1"/>
      </xdr:nvSpPr>
      <xdr:spPr>
        <a:xfrm>
          <a:off x="2133600" y="1447800"/>
          <a:ext cx="400050" cy="2476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6b</a:t>
          </a:r>
        </a:p>
      </xdr:txBody>
    </xdr:sp>
    <xdr:clientData/>
  </xdr:twoCellAnchor>
  <xdr:twoCellAnchor>
    <xdr:from>
      <xdr:col>2</xdr:col>
      <xdr:colOff>276225</xdr:colOff>
      <xdr:row>10</xdr:row>
      <xdr:rowOff>180975</xdr:rowOff>
    </xdr:from>
    <xdr:to>
      <xdr:col>2</xdr:col>
      <xdr:colOff>581025</xdr:colOff>
      <xdr:row>11</xdr:row>
      <xdr:rowOff>114300</xdr:rowOff>
    </xdr:to>
    <xdr:cxnSp macro="">
      <xdr:nvCxnSpPr>
        <xdr:cNvPr id="143" name="Rak 142"/>
        <xdr:cNvCxnSpPr/>
      </xdr:nvCxnSpPr>
      <xdr:spPr>
        <a:xfrm>
          <a:off x="1571625" y="2371725"/>
          <a:ext cx="304800" cy="152400"/>
        </a:xfrm>
        <a:prstGeom prst="line">
          <a:avLst/>
        </a:prstGeom>
        <a:noFill/>
        <a:ln w="14351" cap="flat" cmpd="sng" algn="ctr">
          <a:solidFill>
            <a:sysClr val="windowText" lastClr="000000">
              <a:shade val="95000"/>
              <a:satMod val="105000"/>
            </a:sysClr>
          </a:solidFill>
          <a:prstDash val="solid"/>
        </a:ln>
        <a:effectLst/>
      </xdr:spPr>
    </xdr:cxnSp>
    <xdr:clientData/>
  </xdr:twoCellAnchor>
  <xdr:twoCellAnchor>
    <xdr:from>
      <xdr:col>0</xdr:col>
      <xdr:colOff>581025</xdr:colOff>
      <xdr:row>18</xdr:row>
      <xdr:rowOff>28575</xdr:rowOff>
    </xdr:from>
    <xdr:to>
      <xdr:col>2</xdr:col>
      <xdr:colOff>5625</xdr:colOff>
      <xdr:row>18</xdr:row>
      <xdr:rowOff>209550</xdr:rowOff>
    </xdr:to>
    <xdr:sp macro="" textlink="">
      <xdr:nvSpPr>
        <xdr:cNvPr id="149" name="textruta 148"/>
        <xdr:cNvSpPr txBox="1"/>
      </xdr:nvSpPr>
      <xdr:spPr>
        <a:xfrm>
          <a:off x="581025" y="3971925"/>
          <a:ext cx="720000" cy="180975"/>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Rädsla</a:t>
          </a:r>
        </a:p>
      </xdr:txBody>
    </xdr:sp>
    <xdr:clientData/>
  </xdr:twoCellAnchor>
  <xdr:twoCellAnchor>
    <xdr:from>
      <xdr:col>5</xdr:col>
      <xdr:colOff>457200</xdr:colOff>
      <xdr:row>2</xdr:row>
      <xdr:rowOff>104775</xdr:rowOff>
    </xdr:from>
    <xdr:to>
      <xdr:col>5</xdr:col>
      <xdr:colOff>552450</xdr:colOff>
      <xdr:row>3</xdr:row>
      <xdr:rowOff>209550</xdr:rowOff>
    </xdr:to>
    <xdr:cxnSp macro="">
      <xdr:nvCxnSpPr>
        <xdr:cNvPr id="151" name="Rak 150"/>
        <xdr:cNvCxnSpPr/>
      </xdr:nvCxnSpPr>
      <xdr:spPr>
        <a:xfrm>
          <a:off x="3695700" y="542925"/>
          <a:ext cx="95250" cy="323850"/>
        </a:xfrm>
        <a:prstGeom prst="line">
          <a:avLst/>
        </a:prstGeom>
        <a:noFill/>
        <a:ln w="14351" cap="flat" cmpd="sng" algn="ctr">
          <a:solidFill>
            <a:sysClr val="windowText" lastClr="000000">
              <a:shade val="95000"/>
              <a:satMod val="105000"/>
            </a:sysClr>
          </a:solidFill>
          <a:prstDash val="solid"/>
        </a:ln>
        <a:effectLst/>
      </xdr:spPr>
    </xdr:cxnSp>
    <xdr:clientData/>
  </xdr:twoCellAnchor>
  <xdr:twoCellAnchor>
    <xdr:from>
      <xdr:col>3</xdr:col>
      <xdr:colOff>104775</xdr:colOff>
      <xdr:row>4</xdr:row>
      <xdr:rowOff>85725</xdr:rowOff>
    </xdr:from>
    <xdr:to>
      <xdr:col>3</xdr:col>
      <xdr:colOff>608775</xdr:colOff>
      <xdr:row>5</xdr:row>
      <xdr:rowOff>47625</xdr:rowOff>
    </xdr:to>
    <xdr:sp macro="" textlink="">
      <xdr:nvSpPr>
        <xdr:cNvPr id="160" name="textruta 159"/>
        <xdr:cNvSpPr txBox="1"/>
      </xdr:nvSpPr>
      <xdr:spPr>
        <a:xfrm>
          <a:off x="2047875" y="962025"/>
          <a:ext cx="504000" cy="180975"/>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1" i="0" u="none" strike="noStrike" kern="0" cap="none" spc="0" normalizeH="0" baseline="0" noProof="0" smtClean="0">
              <a:ln>
                <a:noFill/>
              </a:ln>
              <a:solidFill>
                <a:sysClr val="windowText" lastClr="000000"/>
              </a:solidFill>
              <a:effectLst/>
              <a:uLnTx/>
              <a:uFillTx/>
              <a:latin typeface="Calibri"/>
              <a:ea typeface="+mn-ea"/>
              <a:cs typeface="+mn-cs"/>
            </a:rPr>
            <a:t>Hot</a:t>
          </a:r>
        </a:p>
      </xdr:txBody>
    </xdr:sp>
    <xdr:clientData/>
  </xdr:twoCellAnchor>
  <xdr:twoCellAnchor>
    <xdr:from>
      <xdr:col>1</xdr:col>
      <xdr:colOff>9525</xdr:colOff>
      <xdr:row>120</xdr:row>
      <xdr:rowOff>19050</xdr:rowOff>
    </xdr:from>
    <xdr:to>
      <xdr:col>13</xdr:col>
      <xdr:colOff>523875</xdr:colOff>
      <xdr:row>139</xdr:row>
      <xdr:rowOff>190500</xdr:rowOff>
    </xdr:to>
    <xdr:graphicFrame macro="">
      <xdr:nvGraphicFramePr>
        <xdr:cNvPr id="6" name="Diagra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99</xdr:row>
      <xdr:rowOff>19050</xdr:rowOff>
    </xdr:from>
    <xdr:to>
      <xdr:col>13</xdr:col>
      <xdr:colOff>533400</xdr:colOff>
      <xdr:row>118</xdr:row>
      <xdr:rowOff>190500</xdr:rowOff>
    </xdr:to>
    <xdr:graphicFrame macro="">
      <xdr:nvGraphicFramePr>
        <xdr:cNvPr id="58" name="Diagram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0</xdr:rowOff>
    </xdr:from>
    <xdr:to>
      <xdr:col>17</xdr:col>
      <xdr:colOff>945450</xdr:colOff>
      <xdr:row>62</xdr:row>
      <xdr:rowOff>129871</xdr:rowOff>
    </xdr:to>
    <xdr:pic>
      <xdr:nvPicPr>
        <xdr:cNvPr id="2" name="Bildobjekt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73" t="1514" r="1170" b="4262"/>
        <a:stretch/>
      </xdr:blipFill>
      <xdr:spPr>
        <a:xfrm>
          <a:off x="4800600" y="0"/>
          <a:ext cx="7632000" cy="10445446"/>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409343</xdr:colOff>
      <xdr:row>52</xdr:row>
      <xdr:rowOff>152400</xdr:rowOff>
    </xdr:to>
    <xdr:pic>
      <xdr:nvPicPr>
        <xdr:cNvPr id="2"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4943" cy="10058400"/>
        </a:xfrm>
        <a:prstGeom prst="rect">
          <a:avLst/>
        </a:prstGeom>
        <a:ln>
          <a:solidFill>
            <a:schemeClr val="tx1"/>
          </a:solidFill>
        </a:ln>
      </xdr:spPr>
    </xdr:pic>
    <xdr:clientData/>
  </xdr:twoCellAnchor>
  <xdr:twoCellAnchor editAs="oneCell">
    <xdr:from>
      <xdr:col>12</xdr:col>
      <xdr:colOff>0</xdr:colOff>
      <xdr:row>0</xdr:row>
      <xdr:rowOff>0</xdr:rowOff>
    </xdr:from>
    <xdr:to>
      <xdr:col>23</xdr:col>
      <xdr:colOff>407094</xdr:colOff>
      <xdr:row>52</xdr:row>
      <xdr:rowOff>152400</xdr:rowOff>
    </xdr:to>
    <xdr:pic>
      <xdr:nvPicPr>
        <xdr:cNvPr id="3" name="Bildobjekt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15200" y="0"/>
          <a:ext cx="7112694" cy="10058400"/>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532800</xdr:colOff>
      <xdr:row>52</xdr:row>
      <xdr:rowOff>81828</xdr:rowOff>
    </xdr:to>
    <xdr:pic>
      <xdr:nvPicPr>
        <xdr:cNvPr id="2" name="Bildobjekt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01" t="5682" r="2375" b="12879"/>
        <a:stretch/>
      </xdr:blipFill>
      <xdr:spPr>
        <a:xfrm>
          <a:off x="0" y="0"/>
          <a:ext cx="7848000" cy="10073553"/>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B55"/>
  <sheetViews>
    <sheetView showGridLines="0" showRowColHeaders="0" tabSelected="1" zoomScaleNormal="100" workbookViewId="0">
      <selection activeCell="O1" sqref="O1"/>
    </sheetView>
  </sheetViews>
  <sheetFormatPr defaultRowHeight="12.75" x14ac:dyDescent="0.2"/>
  <cols>
    <col min="1" max="10" width="9.140625" style="65" customWidth="1"/>
    <col min="11" max="12" width="9.140625" style="65"/>
    <col min="13" max="13" width="1.28515625" style="65" customWidth="1"/>
    <col min="14" max="14" width="4.28515625" style="65" customWidth="1"/>
    <col min="15" max="15" width="24.7109375" style="65" customWidth="1"/>
    <col min="16" max="16" width="2.7109375" style="65" customWidth="1"/>
    <col min="17" max="17" width="6" style="82" bestFit="1" customWidth="1"/>
    <col min="18" max="18" width="6" style="82" customWidth="1"/>
    <col min="19" max="20" width="6" style="65" customWidth="1"/>
    <col min="21" max="21" width="1.42578125" style="65" customWidth="1"/>
    <col min="22" max="22" width="6.7109375" style="65" bestFit="1" customWidth="1"/>
    <col min="23" max="24" width="5.85546875" style="65" bestFit="1" customWidth="1"/>
    <col min="25" max="25" width="13" style="65" bestFit="1" customWidth="1"/>
    <col min="26" max="26" width="5.85546875" style="65" bestFit="1" customWidth="1"/>
    <col min="27" max="27" width="5.85546875" style="65" customWidth="1"/>
    <col min="28" max="257" width="9.140625" style="65"/>
    <col min="258" max="258" width="2.7109375" style="65" customWidth="1"/>
    <col min="259" max="259" width="45.5703125" style="65" customWidth="1"/>
    <col min="260" max="260" width="13.85546875" style="65" customWidth="1"/>
    <col min="261" max="267" width="8" style="65" customWidth="1"/>
    <col min="268" max="513" width="9.140625" style="65"/>
    <col min="514" max="514" width="2.7109375" style="65" customWidth="1"/>
    <col min="515" max="515" width="45.5703125" style="65" customWidth="1"/>
    <col min="516" max="516" width="13.85546875" style="65" customWidth="1"/>
    <col min="517" max="523" width="8" style="65" customWidth="1"/>
    <col min="524" max="769" width="9.140625" style="65"/>
    <col min="770" max="770" width="2.7109375" style="65" customWidth="1"/>
    <col min="771" max="771" width="45.5703125" style="65" customWidth="1"/>
    <col min="772" max="772" width="13.85546875" style="65" customWidth="1"/>
    <col min="773" max="779" width="8" style="65" customWidth="1"/>
    <col min="780" max="1025" width="9.140625" style="65"/>
    <col min="1026" max="1026" width="2.7109375" style="65" customWidth="1"/>
    <col min="1027" max="1027" width="45.5703125" style="65" customWidth="1"/>
    <col min="1028" max="1028" width="13.85546875" style="65" customWidth="1"/>
    <col min="1029" max="1035" width="8" style="65" customWidth="1"/>
    <col min="1036" max="1281" width="9.140625" style="65"/>
    <col min="1282" max="1282" width="2.7109375" style="65" customWidth="1"/>
    <col min="1283" max="1283" width="45.5703125" style="65" customWidth="1"/>
    <col min="1284" max="1284" width="13.85546875" style="65" customWidth="1"/>
    <col min="1285" max="1291" width="8" style="65" customWidth="1"/>
    <col min="1292" max="1537" width="9.140625" style="65"/>
    <col min="1538" max="1538" width="2.7109375" style="65" customWidth="1"/>
    <col min="1539" max="1539" width="45.5703125" style="65" customWidth="1"/>
    <col min="1540" max="1540" width="13.85546875" style="65" customWidth="1"/>
    <col min="1541" max="1547" width="8" style="65" customWidth="1"/>
    <col min="1548" max="1793" width="9.140625" style="65"/>
    <col min="1794" max="1794" width="2.7109375" style="65" customWidth="1"/>
    <col min="1795" max="1795" width="45.5703125" style="65" customWidth="1"/>
    <col min="1796" max="1796" width="13.85546875" style="65" customWidth="1"/>
    <col min="1797" max="1803" width="8" style="65" customWidth="1"/>
    <col min="1804" max="2049" width="9.140625" style="65"/>
    <col min="2050" max="2050" width="2.7109375" style="65" customWidth="1"/>
    <col min="2051" max="2051" width="45.5703125" style="65" customWidth="1"/>
    <col min="2052" max="2052" width="13.85546875" style="65" customWidth="1"/>
    <col min="2053" max="2059" width="8" style="65" customWidth="1"/>
    <col min="2060" max="2305" width="9.140625" style="65"/>
    <col min="2306" max="2306" width="2.7109375" style="65" customWidth="1"/>
    <col min="2307" max="2307" width="45.5703125" style="65" customWidth="1"/>
    <col min="2308" max="2308" width="13.85546875" style="65" customWidth="1"/>
    <col min="2309" max="2315" width="8" style="65" customWidth="1"/>
    <col min="2316" max="2561" width="9.140625" style="65"/>
    <col min="2562" max="2562" width="2.7109375" style="65" customWidth="1"/>
    <col min="2563" max="2563" width="45.5703125" style="65" customWidth="1"/>
    <col min="2564" max="2564" width="13.85546875" style="65" customWidth="1"/>
    <col min="2565" max="2571" width="8" style="65" customWidth="1"/>
    <col min="2572" max="2817" width="9.140625" style="65"/>
    <col min="2818" max="2818" width="2.7109375" style="65" customWidth="1"/>
    <col min="2819" max="2819" width="45.5703125" style="65" customWidth="1"/>
    <col min="2820" max="2820" width="13.85546875" style="65" customWidth="1"/>
    <col min="2821" max="2827" width="8" style="65" customWidth="1"/>
    <col min="2828" max="3073" width="9.140625" style="65"/>
    <col min="3074" max="3074" width="2.7109375" style="65" customWidth="1"/>
    <col min="3075" max="3075" width="45.5703125" style="65" customWidth="1"/>
    <col min="3076" max="3076" width="13.85546875" style="65" customWidth="1"/>
    <col min="3077" max="3083" width="8" style="65" customWidth="1"/>
    <col min="3084" max="3329" width="9.140625" style="65"/>
    <col min="3330" max="3330" width="2.7109375" style="65" customWidth="1"/>
    <col min="3331" max="3331" width="45.5703125" style="65" customWidth="1"/>
    <col min="3332" max="3332" width="13.85546875" style="65" customWidth="1"/>
    <col min="3333" max="3339" width="8" style="65" customWidth="1"/>
    <col min="3340" max="3585" width="9.140625" style="65"/>
    <col min="3586" max="3586" width="2.7109375" style="65" customWidth="1"/>
    <col min="3587" max="3587" width="45.5703125" style="65" customWidth="1"/>
    <col min="3588" max="3588" width="13.85546875" style="65" customWidth="1"/>
    <col min="3589" max="3595" width="8" style="65" customWidth="1"/>
    <col min="3596" max="3841" width="9.140625" style="65"/>
    <col min="3842" max="3842" width="2.7109375" style="65" customWidth="1"/>
    <col min="3843" max="3843" width="45.5703125" style="65" customWidth="1"/>
    <col min="3844" max="3844" width="13.85546875" style="65" customWidth="1"/>
    <col min="3845" max="3851" width="8" style="65" customWidth="1"/>
    <col min="3852" max="4097" width="9.140625" style="65"/>
    <col min="4098" max="4098" width="2.7109375" style="65" customWidth="1"/>
    <col min="4099" max="4099" width="45.5703125" style="65" customWidth="1"/>
    <col min="4100" max="4100" width="13.85546875" style="65" customWidth="1"/>
    <col min="4101" max="4107" width="8" style="65" customWidth="1"/>
    <col min="4108" max="4353" width="9.140625" style="65"/>
    <col min="4354" max="4354" width="2.7109375" style="65" customWidth="1"/>
    <col min="4355" max="4355" width="45.5703125" style="65" customWidth="1"/>
    <col min="4356" max="4356" width="13.85546875" style="65" customWidth="1"/>
    <col min="4357" max="4363" width="8" style="65" customWidth="1"/>
    <col min="4364" max="4609" width="9.140625" style="65"/>
    <col min="4610" max="4610" width="2.7109375" style="65" customWidth="1"/>
    <col min="4611" max="4611" width="45.5703125" style="65" customWidth="1"/>
    <col min="4612" max="4612" width="13.85546875" style="65" customWidth="1"/>
    <col min="4613" max="4619" width="8" style="65" customWidth="1"/>
    <col min="4620" max="4865" width="9.140625" style="65"/>
    <col min="4866" max="4866" width="2.7109375" style="65" customWidth="1"/>
    <col min="4867" max="4867" width="45.5703125" style="65" customWidth="1"/>
    <col min="4868" max="4868" width="13.85546875" style="65" customWidth="1"/>
    <col min="4869" max="4875" width="8" style="65" customWidth="1"/>
    <col min="4876" max="5121" width="9.140625" style="65"/>
    <col min="5122" max="5122" width="2.7109375" style="65" customWidth="1"/>
    <col min="5123" max="5123" width="45.5703125" style="65" customWidth="1"/>
    <col min="5124" max="5124" width="13.85546875" style="65" customWidth="1"/>
    <col min="5125" max="5131" width="8" style="65" customWidth="1"/>
    <col min="5132" max="5377" width="9.140625" style="65"/>
    <col min="5378" max="5378" width="2.7109375" style="65" customWidth="1"/>
    <col min="5379" max="5379" width="45.5703125" style="65" customWidth="1"/>
    <col min="5380" max="5380" width="13.85546875" style="65" customWidth="1"/>
    <col min="5381" max="5387" width="8" style="65" customWidth="1"/>
    <col min="5388" max="5633" width="9.140625" style="65"/>
    <col min="5634" max="5634" width="2.7109375" style="65" customWidth="1"/>
    <col min="5635" max="5635" width="45.5703125" style="65" customWidth="1"/>
    <col min="5636" max="5636" width="13.85546875" style="65" customWidth="1"/>
    <col min="5637" max="5643" width="8" style="65" customWidth="1"/>
    <col min="5644" max="5889" width="9.140625" style="65"/>
    <col min="5890" max="5890" width="2.7109375" style="65" customWidth="1"/>
    <col min="5891" max="5891" width="45.5703125" style="65" customWidth="1"/>
    <col min="5892" max="5892" width="13.85546875" style="65" customWidth="1"/>
    <col min="5893" max="5899" width="8" style="65" customWidth="1"/>
    <col min="5900" max="6145" width="9.140625" style="65"/>
    <col min="6146" max="6146" width="2.7109375" style="65" customWidth="1"/>
    <col min="6147" max="6147" width="45.5703125" style="65" customWidth="1"/>
    <col min="6148" max="6148" width="13.85546875" style="65" customWidth="1"/>
    <col min="6149" max="6155" width="8" style="65" customWidth="1"/>
    <col min="6156" max="6401" width="9.140625" style="65"/>
    <col min="6402" max="6402" width="2.7109375" style="65" customWidth="1"/>
    <col min="6403" max="6403" width="45.5703125" style="65" customWidth="1"/>
    <col min="6404" max="6404" width="13.85546875" style="65" customWidth="1"/>
    <col min="6405" max="6411" width="8" style="65" customWidth="1"/>
    <col min="6412" max="6657" width="9.140625" style="65"/>
    <col min="6658" max="6658" width="2.7109375" style="65" customWidth="1"/>
    <col min="6659" max="6659" width="45.5703125" style="65" customWidth="1"/>
    <col min="6660" max="6660" width="13.85546875" style="65" customWidth="1"/>
    <col min="6661" max="6667" width="8" style="65" customWidth="1"/>
    <col min="6668" max="6913" width="9.140625" style="65"/>
    <col min="6914" max="6914" width="2.7109375" style="65" customWidth="1"/>
    <col min="6915" max="6915" width="45.5703125" style="65" customWidth="1"/>
    <col min="6916" max="6916" width="13.85546875" style="65" customWidth="1"/>
    <col min="6917" max="6923" width="8" style="65" customWidth="1"/>
    <col min="6924" max="7169" width="9.140625" style="65"/>
    <col min="7170" max="7170" width="2.7109375" style="65" customWidth="1"/>
    <col min="7171" max="7171" width="45.5703125" style="65" customWidth="1"/>
    <col min="7172" max="7172" width="13.85546875" style="65" customWidth="1"/>
    <col min="7173" max="7179" width="8" style="65" customWidth="1"/>
    <col min="7180" max="7425" width="9.140625" style="65"/>
    <col min="7426" max="7426" width="2.7109375" style="65" customWidth="1"/>
    <col min="7427" max="7427" width="45.5703125" style="65" customWidth="1"/>
    <col min="7428" max="7428" width="13.85546875" style="65" customWidth="1"/>
    <col min="7429" max="7435" width="8" style="65" customWidth="1"/>
    <col min="7436" max="7681" width="9.140625" style="65"/>
    <col min="7682" max="7682" width="2.7109375" style="65" customWidth="1"/>
    <col min="7683" max="7683" width="45.5703125" style="65" customWidth="1"/>
    <col min="7684" max="7684" width="13.85546875" style="65" customWidth="1"/>
    <col min="7685" max="7691" width="8" style="65" customWidth="1"/>
    <col min="7692" max="7937" width="9.140625" style="65"/>
    <col min="7938" max="7938" width="2.7109375" style="65" customWidth="1"/>
    <col min="7939" max="7939" width="45.5703125" style="65" customWidth="1"/>
    <col min="7940" max="7940" width="13.85546875" style="65" customWidth="1"/>
    <col min="7941" max="7947" width="8" style="65" customWidth="1"/>
    <col min="7948" max="8193" width="9.140625" style="65"/>
    <col min="8194" max="8194" width="2.7109375" style="65" customWidth="1"/>
    <col min="8195" max="8195" width="45.5703125" style="65" customWidth="1"/>
    <col min="8196" max="8196" width="13.85546875" style="65" customWidth="1"/>
    <col min="8197" max="8203" width="8" style="65" customWidth="1"/>
    <col min="8204" max="8449" width="9.140625" style="65"/>
    <col min="8450" max="8450" width="2.7109375" style="65" customWidth="1"/>
    <col min="8451" max="8451" width="45.5703125" style="65" customWidth="1"/>
    <col min="8452" max="8452" width="13.85546875" style="65" customWidth="1"/>
    <col min="8453" max="8459" width="8" style="65" customWidth="1"/>
    <col min="8460" max="8705" width="9.140625" style="65"/>
    <col min="8706" max="8706" width="2.7109375" style="65" customWidth="1"/>
    <col min="8707" max="8707" width="45.5703125" style="65" customWidth="1"/>
    <col min="8708" max="8708" width="13.85546875" style="65" customWidth="1"/>
    <col min="8709" max="8715" width="8" style="65" customWidth="1"/>
    <col min="8716" max="8961" width="9.140625" style="65"/>
    <col min="8962" max="8962" width="2.7109375" style="65" customWidth="1"/>
    <col min="8963" max="8963" width="45.5703125" style="65" customWidth="1"/>
    <col min="8964" max="8964" width="13.85546875" style="65" customWidth="1"/>
    <col min="8965" max="8971" width="8" style="65" customWidth="1"/>
    <col min="8972" max="9217" width="9.140625" style="65"/>
    <col min="9218" max="9218" width="2.7109375" style="65" customWidth="1"/>
    <col min="9219" max="9219" width="45.5703125" style="65" customWidth="1"/>
    <col min="9220" max="9220" width="13.85546875" style="65" customWidth="1"/>
    <col min="9221" max="9227" width="8" style="65" customWidth="1"/>
    <col min="9228" max="9473" width="9.140625" style="65"/>
    <col min="9474" max="9474" width="2.7109375" style="65" customWidth="1"/>
    <col min="9475" max="9475" width="45.5703125" style="65" customWidth="1"/>
    <col min="9476" max="9476" width="13.85546875" style="65" customWidth="1"/>
    <col min="9477" max="9483" width="8" style="65" customWidth="1"/>
    <col min="9484" max="9729" width="9.140625" style="65"/>
    <col min="9730" max="9730" width="2.7109375" style="65" customWidth="1"/>
    <col min="9731" max="9731" width="45.5703125" style="65" customWidth="1"/>
    <col min="9732" max="9732" width="13.85546875" style="65" customWidth="1"/>
    <col min="9733" max="9739" width="8" style="65" customWidth="1"/>
    <col min="9740" max="9985" width="9.140625" style="65"/>
    <col min="9986" max="9986" width="2.7109375" style="65" customWidth="1"/>
    <col min="9987" max="9987" width="45.5703125" style="65" customWidth="1"/>
    <col min="9988" max="9988" width="13.85546875" style="65" customWidth="1"/>
    <col min="9989" max="9995" width="8" style="65" customWidth="1"/>
    <col min="9996" max="10241" width="9.140625" style="65"/>
    <col min="10242" max="10242" width="2.7109375" style="65" customWidth="1"/>
    <col min="10243" max="10243" width="45.5703125" style="65" customWidth="1"/>
    <col min="10244" max="10244" width="13.85546875" style="65" customWidth="1"/>
    <col min="10245" max="10251" width="8" style="65" customWidth="1"/>
    <col min="10252" max="10497" width="9.140625" style="65"/>
    <col min="10498" max="10498" width="2.7109375" style="65" customWidth="1"/>
    <col min="10499" max="10499" width="45.5703125" style="65" customWidth="1"/>
    <col min="10500" max="10500" width="13.85546875" style="65" customWidth="1"/>
    <col min="10501" max="10507" width="8" style="65" customWidth="1"/>
    <col min="10508" max="10753" width="9.140625" style="65"/>
    <col min="10754" max="10754" width="2.7109375" style="65" customWidth="1"/>
    <col min="10755" max="10755" width="45.5703125" style="65" customWidth="1"/>
    <col min="10756" max="10756" width="13.85546875" style="65" customWidth="1"/>
    <col min="10757" max="10763" width="8" style="65" customWidth="1"/>
    <col min="10764" max="11009" width="9.140625" style="65"/>
    <col min="11010" max="11010" width="2.7109375" style="65" customWidth="1"/>
    <col min="11011" max="11011" width="45.5703125" style="65" customWidth="1"/>
    <col min="11012" max="11012" width="13.85546875" style="65" customWidth="1"/>
    <col min="11013" max="11019" width="8" style="65" customWidth="1"/>
    <col min="11020" max="11265" width="9.140625" style="65"/>
    <col min="11266" max="11266" width="2.7109375" style="65" customWidth="1"/>
    <col min="11267" max="11267" width="45.5703125" style="65" customWidth="1"/>
    <col min="11268" max="11268" width="13.85546875" style="65" customWidth="1"/>
    <col min="11269" max="11275" width="8" style="65" customWidth="1"/>
    <col min="11276" max="11521" width="9.140625" style="65"/>
    <col min="11522" max="11522" width="2.7109375" style="65" customWidth="1"/>
    <col min="11523" max="11523" width="45.5703125" style="65" customWidth="1"/>
    <col min="11524" max="11524" width="13.85546875" style="65" customWidth="1"/>
    <col min="11525" max="11531" width="8" style="65" customWidth="1"/>
    <col min="11532" max="11777" width="9.140625" style="65"/>
    <col min="11778" max="11778" width="2.7109375" style="65" customWidth="1"/>
    <col min="11779" max="11779" width="45.5703125" style="65" customWidth="1"/>
    <col min="11780" max="11780" width="13.85546875" style="65" customWidth="1"/>
    <col min="11781" max="11787" width="8" style="65" customWidth="1"/>
    <col min="11788" max="12033" width="9.140625" style="65"/>
    <col min="12034" max="12034" width="2.7109375" style="65" customWidth="1"/>
    <col min="12035" max="12035" width="45.5703125" style="65" customWidth="1"/>
    <col min="12036" max="12036" width="13.85546875" style="65" customWidth="1"/>
    <col min="12037" max="12043" width="8" style="65" customWidth="1"/>
    <col min="12044" max="12289" width="9.140625" style="65"/>
    <col min="12290" max="12290" width="2.7109375" style="65" customWidth="1"/>
    <col min="12291" max="12291" width="45.5703125" style="65" customWidth="1"/>
    <col min="12292" max="12292" width="13.85546875" style="65" customWidth="1"/>
    <col min="12293" max="12299" width="8" style="65" customWidth="1"/>
    <col min="12300" max="12545" width="9.140625" style="65"/>
    <col min="12546" max="12546" width="2.7109375" style="65" customWidth="1"/>
    <col min="12547" max="12547" width="45.5703125" style="65" customWidth="1"/>
    <col min="12548" max="12548" width="13.85546875" style="65" customWidth="1"/>
    <col min="12549" max="12555" width="8" style="65" customWidth="1"/>
    <col min="12556" max="12801" width="9.140625" style="65"/>
    <col min="12802" max="12802" width="2.7109375" style="65" customWidth="1"/>
    <col min="12803" max="12803" width="45.5703125" style="65" customWidth="1"/>
    <col min="12804" max="12804" width="13.85546875" style="65" customWidth="1"/>
    <col min="12805" max="12811" width="8" style="65" customWidth="1"/>
    <col min="12812" max="13057" width="9.140625" style="65"/>
    <col min="13058" max="13058" width="2.7109375" style="65" customWidth="1"/>
    <col min="13059" max="13059" width="45.5703125" style="65" customWidth="1"/>
    <col min="13060" max="13060" width="13.85546875" style="65" customWidth="1"/>
    <col min="13061" max="13067" width="8" style="65" customWidth="1"/>
    <col min="13068" max="13313" width="9.140625" style="65"/>
    <col min="13314" max="13314" width="2.7109375" style="65" customWidth="1"/>
    <col min="13315" max="13315" width="45.5703125" style="65" customWidth="1"/>
    <col min="13316" max="13316" width="13.85546875" style="65" customWidth="1"/>
    <col min="13317" max="13323" width="8" style="65" customWidth="1"/>
    <col min="13324" max="13569" width="9.140625" style="65"/>
    <col min="13570" max="13570" width="2.7109375" style="65" customWidth="1"/>
    <col min="13571" max="13571" width="45.5703125" style="65" customWidth="1"/>
    <col min="13572" max="13572" width="13.85546875" style="65" customWidth="1"/>
    <col min="13573" max="13579" width="8" style="65" customWidth="1"/>
    <col min="13580" max="13825" width="9.140625" style="65"/>
    <col min="13826" max="13826" width="2.7109375" style="65" customWidth="1"/>
    <col min="13827" max="13827" width="45.5703125" style="65" customWidth="1"/>
    <col min="13828" max="13828" width="13.85546875" style="65" customWidth="1"/>
    <col min="13829" max="13835" width="8" style="65" customWidth="1"/>
    <col min="13836" max="14081" width="9.140625" style="65"/>
    <col min="14082" max="14082" width="2.7109375" style="65" customWidth="1"/>
    <col min="14083" max="14083" width="45.5703125" style="65" customWidth="1"/>
    <col min="14084" max="14084" width="13.85546875" style="65" customWidth="1"/>
    <col min="14085" max="14091" width="8" style="65" customWidth="1"/>
    <col min="14092" max="14337" width="9.140625" style="65"/>
    <col min="14338" max="14338" width="2.7109375" style="65" customWidth="1"/>
    <col min="14339" max="14339" width="45.5703125" style="65" customWidth="1"/>
    <col min="14340" max="14340" width="13.85546875" style="65" customWidth="1"/>
    <col min="14341" max="14347" width="8" style="65" customWidth="1"/>
    <col min="14348" max="14593" width="9.140625" style="65"/>
    <col min="14594" max="14594" width="2.7109375" style="65" customWidth="1"/>
    <col min="14595" max="14595" width="45.5703125" style="65" customWidth="1"/>
    <col min="14596" max="14596" width="13.85546875" style="65" customWidth="1"/>
    <col min="14597" max="14603" width="8" style="65" customWidth="1"/>
    <col min="14604" max="14849" width="9.140625" style="65"/>
    <col min="14850" max="14850" width="2.7109375" style="65" customWidth="1"/>
    <col min="14851" max="14851" width="45.5703125" style="65" customWidth="1"/>
    <col min="14852" max="14852" width="13.85546875" style="65" customWidth="1"/>
    <col min="14853" max="14859" width="8" style="65" customWidth="1"/>
    <col min="14860" max="15105" width="9.140625" style="65"/>
    <col min="15106" max="15106" width="2.7109375" style="65" customWidth="1"/>
    <col min="15107" max="15107" width="45.5703125" style="65" customWidth="1"/>
    <col min="15108" max="15108" width="13.85546875" style="65" customWidth="1"/>
    <col min="15109" max="15115" width="8" style="65" customWidth="1"/>
    <col min="15116" max="15361" width="9.140625" style="65"/>
    <col min="15362" max="15362" width="2.7109375" style="65" customWidth="1"/>
    <col min="15363" max="15363" width="45.5703125" style="65" customWidth="1"/>
    <col min="15364" max="15364" width="13.85546875" style="65" customWidth="1"/>
    <col min="15365" max="15371" width="8" style="65" customWidth="1"/>
    <col min="15372" max="15617" width="9.140625" style="65"/>
    <col min="15618" max="15618" width="2.7109375" style="65" customWidth="1"/>
    <col min="15619" max="15619" width="45.5703125" style="65" customWidth="1"/>
    <col min="15620" max="15620" width="13.85546875" style="65" customWidth="1"/>
    <col min="15621" max="15627" width="8" style="65" customWidth="1"/>
    <col min="15628" max="15873" width="9.140625" style="65"/>
    <col min="15874" max="15874" width="2.7109375" style="65" customWidth="1"/>
    <col min="15875" max="15875" width="45.5703125" style="65" customWidth="1"/>
    <col min="15876" max="15876" width="13.85546875" style="65" customWidth="1"/>
    <col min="15877" max="15883" width="8" style="65" customWidth="1"/>
    <col min="15884" max="16129" width="9.140625" style="65"/>
    <col min="16130" max="16130" width="2.7109375" style="65" customWidth="1"/>
    <col min="16131" max="16131" width="45.5703125" style="65" customWidth="1"/>
    <col min="16132" max="16132" width="13.85546875" style="65" customWidth="1"/>
    <col min="16133" max="16139" width="8" style="65" customWidth="1"/>
    <col min="16140" max="16384" width="9.140625" style="65"/>
  </cols>
  <sheetData>
    <row r="1" spans="2:27" ht="17.25" customHeight="1" x14ac:dyDescent="0.3">
      <c r="O1" s="53" t="s">
        <v>79</v>
      </c>
      <c r="P1" s="66"/>
      <c r="Q1" s="147" t="s">
        <v>155</v>
      </c>
      <c r="R1" s="148"/>
      <c r="S1" s="148"/>
      <c r="T1" s="148"/>
      <c r="U1" s="67"/>
      <c r="V1" s="136" t="s">
        <v>76</v>
      </c>
      <c r="W1" s="136"/>
      <c r="X1" s="136"/>
      <c r="Y1" s="136"/>
      <c r="Z1" s="136"/>
      <c r="AA1" s="93"/>
    </row>
    <row r="2" spans="2:27" s="69" customFormat="1" ht="17.25" customHeight="1" x14ac:dyDescent="0.25">
      <c r="B2" s="68"/>
      <c r="O2" s="66" t="s">
        <v>59</v>
      </c>
      <c r="P2" s="66"/>
      <c r="Q2" s="70" t="s">
        <v>64</v>
      </c>
      <c r="R2" s="84" t="s">
        <v>153</v>
      </c>
      <c r="S2" s="70" t="s">
        <v>65</v>
      </c>
      <c r="T2" s="84" t="s">
        <v>154</v>
      </c>
      <c r="U2" s="71"/>
      <c r="V2" s="72" t="s">
        <v>74</v>
      </c>
      <c r="W2" s="72" t="s">
        <v>73</v>
      </c>
      <c r="X2" s="72" t="s">
        <v>72</v>
      </c>
      <c r="Y2" s="72" t="s">
        <v>75</v>
      </c>
      <c r="Z2" s="72" t="s">
        <v>71</v>
      </c>
      <c r="AA2" s="94"/>
    </row>
    <row r="3" spans="2:27" ht="17.25" customHeight="1" x14ac:dyDescent="0.2">
      <c r="D3" s="73"/>
      <c r="O3" s="48" t="str">
        <f>Matris!$AY3</f>
        <v>Rapport's A-Kull</v>
      </c>
      <c r="P3" s="85"/>
      <c r="Q3" s="45">
        <f>Matris!CE3</f>
        <v>7</v>
      </c>
      <c r="R3" s="86"/>
      <c r="S3" s="45">
        <f>Matris!EF3</f>
        <v>0</v>
      </c>
      <c r="T3" s="86"/>
      <c r="U3" s="46"/>
      <c r="V3" s="47">
        <f>IF(Matris!$R3,Matris!U62,Matris!U33)</f>
        <v>4.0476190000000001</v>
      </c>
      <c r="W3" s="47">
        <f>IF(Matris!$R3,Matris!V62,Matris!V33)</f>
        <v>3.8857140000000001</v>
      </c>
      <c r="X3" s="47">
        <f>IF(Matris!$R3,Matris!W62,Matris!W33)</f>
        <v>2.714286</v>
      </c>
      <c r="Y3" s="47">
        <f>IF(Matris!$R3,Matris!X62,Matris!X33)</f>
        <v>3.836735</v>
      </c>
      <c r="Z3" s="47">
        <f>IF(Matris!$R3,Matris!Y62,Matris!Y33)</f>
        <v>2</v>
      </c>
      <c r="AA3" s="95"/>
    </row>
    <row r="4" spans="2:27" ht="17.25" customHeight="1" x14ac:dyDescent="0.2">
      <c r="B4" s="77"/>
      <c r="D4" s="78"/>
      <c r="O4" s="74" t="str">
        <f>Matris!$AY4</f>
        <v>Rapport's B-Kull</v>
      </c>
      <c r="P4" s="75"/>
      <c r="Q4" s="76">
        <f>Matris!CE4</f>
        <v>9</v>
      </c>
      <c r="R4" s="83"/>
      <c r="S4" s="76">
        <f>Matris!EF4</f>
        <v>0</v>
      </c>
      <c r="T4" s="83"/>
      <c r="V4" s="52">
        <f>IF(Matris!$R4,Matris!U63,Matris!U34)</f>
        <v>3.8148149999999998</v>
      </c>
      <c r="W4" s="52">
        <f>IF(Matris!$R4,Matris!V63,Matris!V34)</f>
        <v>4.1111110000000002</v>
      </c>
      <c r="X4" s="52">
        <f>IF(Matris!$R4,Matris!W63,Matris!W34)</f>
        <v>3.5555560000000002</v>
      </c>
      <c r="Y4" s="52">
        <f>IF(Matris!$R4,Matris!X63,Matris!X34)</f>
        <v>3.9365079999999999</v>
      </c>
      <c r="Z4" s="52">
        <f>IF(Matris!$R4,Matris!Y63,Matris!Y34)</f>
        <v>1.6666669999999999</v>
      </c>
      <c r="AA4" s="96"/>
    </row>
    <row r="5" spans="2:27" ht="17.25" customHeight="1" x14ac:dyDescent="0.25">
      <c r="B5" s="79"/>
      <c r="O5" s="48" t="str">
        <f>Matris!$AY5</f>
        <v>Rapport's C-Kull</v>
      </c>
      <c r="P5" s="85"/>
      <c r="Q5" s="45">
        <f>Matris!CE5</f>
        <v>8</v>
      </c>
      <c r="R5" s="86"/>
      <c r="S5" s="45">
        <f>Matris!EF5</f>
        <v>0</v>
      </c>
      <c r="T5" s="86"/>
      <c r="U5" s="46"/>
      <c r="V5" s="47">
        <f>IF(Matris!$R5,Matris!U64,Matris!U35)</f>
        <v>3.5</v>
      </c>
      <c r="W5" s="47">
        <f>IF(Matris!$R5,Matris!V64,Matris!V35)</f>
        <v>4.375</v>
      </c>
      <c r="X5" s="47">
        <f>IF(Matris!$R5,Matris!W64,Matris!W35)</f>
        <v>3.125</v>
      </c>
      <c r="Y5" s="47">
        <f>IF(Matris!$R5,Matris!X64,Matris!X35)</f>
        <v>3.6964290000000002</v>
      </c>
      <c r="Z5" s="47">
        <f>IF(Matris!$R5,Matris!Y64,Matris!Y35)</f>
        <v>1.9166669999999999</v>
      </c>
      <c r="AA5" s="95"/>
    </row>
    <row r="6" spans="2:27" ht="17.25" customHeight="1" x14ac:dyDescent="0.25">
      <c r="B6" s="79"/>
      <c r="C6" s="80"/>
      <c r="D6" s="80"/>
      <c r="E6" s="80"/>
      <c r="F6" s="80"/>
      <c r="G6" s="80"/>
      <c r="H6" s="80"/>
      <c r="I6" s="80"/>
      <c r="O6" s="74" t="str">
        <f>Matris!$AY6</f>
        <v>Rapport's D-Kull</v>
      </c>
      <c r="P6" s="75"/>
      <c r="Q6" s="76">
        <f>Matris!CE6</f>
        <v>9</v>
      </c>
      <c r="R6" s="83"/>
      <c r="S6" s="76">
        <f>Matris!EF6</f>
        <v>0</v>
      </c>
      <c r="T6" s="83"/>
      <c r="V6" s="52">
        <f>IF(Matris!$R6,Matris!U65,Matris!U36)</f>
        <v>3.5925929999999999</v>
      </c>
      <c r="W6" s="52">
        <f>IF(Matris!$R6,Matris!V65,Matris!V36)</f>
        <v>3.7555559999999999</v>
      </c>
      <c r="X6" s="52">
        <f>IF(Matris!$R6,Matris!W65,Matris!W36)</f>
        <v>2.5277780000000001</v>
      </c>
      <c r="Y6" s="52">
        <f>IF(Matris!$R6,Matris!X65,Matris!X36)</f>
        <v>4.1904760000000003</v>
      </c>
      <c r="Z6" s="52">
        <f>IF(Matris!$R6,Matris!Y65,Matris!Y36)</f>
        <v>2.2222219999999999</v>
      </c>
      <c r="AA6" s="96"/>
    </row>
    <row r="7" spans="2:27" ht="17.25" customHeight="1" x14ac:dyDescent="0.25">
      <c r="B7" s="79"/>
      <c r="C7" s="80"/>
      <c r="D7" s="80"/>
      <c r="E7" s="80"/>
      <c r="F7" s="80"/>
      <c r="G7" s="80"/>
      <c r="H7" s="80"/>
      <c r="I7" s="80"/>
      <c r="O7" s="48" t="str">
        <f>Matris!$AY7</f>
        <v>Rapport's E-Kull</v>
      </c>
      <c r="P7" s="85"/>
      <c r="Q7" s="45">
        <f>Matris!CE7</f>
        <v>10</v>
      </c>
      <c r="R7" s="86"/>
      <c r="S7" s="45">
        <f>Matris!EF7</f>
        <v>0</v>
      </c>
      <c r="T7" s="86"/>
      <c r="U7" s="46"/>
      <c r="V7" s="47">
        <f>IF(Matris!$R7,Matris!U66,Matris!U37)</f>
        <v>3.8</v>
      </c>
      <c r="W7" s="47">
        <f>IF(Matris!$R7,Matris!V66,Matris!V37)</f>
        <v>4.04</v>
      </c>
      <c r="X7" s="47">
        <f>IF(Matris!$R7,Matris!W66,Matris!W37)</f>
        <v>3.4249999999999998</v>
      </c>
      <c r="Y7" s="47">
        <f>IF(Matris!$R7,Matris!X66,Matris!X37)</f>
        <v>4.2</v>
      </c>
      <c r="Z7" s="47">
        <f>IF(Matris!$R7,Matris!Y66,Matris!Y37)</f>
        <v>1.8666670000000001</v>
      </c>
      <c r="AA7" s="95"/>
    </row>
    <row r="8" spans="2:27" ht="17.25" customHeight="1" x14ac:dyDescent="0.25">
      <c r="B8" s="79"/>
      <c r="C8" s="80"/>
      <c r="D8" s="80"/>
      <c r="E8" s="80"/>
      <c r="F8" s="80"/>
      <c r="G8" s="80"/>
      <c r="H8" s="80"/>
      <c r="I8" s="80"/>
      <c r="O8" s="74" t="str">
        <f>Matris!$AY8</f>
        <v>Rapport's F-Kull</v>
      </c>
      <c r="P8" s="75"/>
      <c r="Q8" s="76">
        <f>Matris!CE8</f>
        <v>3</v>
      </c>
      <c r="R8" s="83"/>
      <c r="S8" s="76">
        <f>Matris!EF8</f>
        <v>3</v>
      </c>
      <c r="T8" s="83"/>
      <c r="V8" s="52">
        <f>IF(Matris!$R8,Matris!U67,Matris!U38)</f>
        <v>3.4444439999999998</v>
      </c>
      <c r="W8" s="52">
        <f>IF(Matris!$R8,Matris!V67,Matris!V38)</f>
        <v>4.1333330000000004</v>
      </c>
      <c r="X8" s="52">
        <f>IF(Matris!$R8,Matris!W67,Matris!W38)</f>
        <v>4.1666670000000003</v>
      </c>
      <c r="Y8" s="52">
        <f>IF(Matris!$R8,Matris!X67,Matris!X38)</f>
        <v>3.9523809999999999</v>
      </c>
      <c r="Z8" s="52">
        <f>IF(Matris!$R8,Matris!Y67,Matris!Y38)</f>
        <v>2.6666669999999999</v>
      </c>
      <c r="AA8" s="96"/>
    </row>
    <row r="9" spans="2:27" ht="17.25" customHeight="1" x14ac:dyDescent="0.25">
      <c r="B9" s="79"/>
      <c r="C9" s="80"/>
      <c r="D9" s="80"/>
      <c r="E9" s="80"/>
      <c r="F9" s="80"/>
      <c r="G9" s="80"/>
      <c r="H9" s="80"/>
      <c r="I9" s="80"/>
      <c r="O9" s="48" t="str">
        <f>Matris!$AY9</f>
        <v>Rapport's G-Kull</v>
      </c>
      <c r="P9" s="85"/>
      <c r="Q9" s="45">
        <f>Matris!CE9</f>
        <v>2</v>
      </c>
      <c r="R9" s="86"/>
      <c r="S9" s="45">
        <f>Matris!EF9</f>
        <v>2</v>
      </c>
      <c r="T9" s="86"/>
      <c r="U9" s="46"/>
      <c r="V9" s="47">
        <f>IF(Matris!$R9,Matris!U68,Matris!U39)</f>
        <v>3.6666669999999999</v>
      </c>
      <c r="W9" s="47">
        <f>IF(Matris!$R9,Matris!V68,Matris!V39)</f>
        <v>4</v>
      </c>
      <c r="X9" s="47">
        <f>IF(Matris!$R9,Matris!W68,Matris!W39)</f>
        <v>2.5</v>
      </c>
      <c r="Y9" s="47">
        <f>IF(Matris!$R9,Matris!X68,Matris!X39)</f>
        <v>4.0714290000000002</v>
      </c>
      <c r="Z9" s="47">
        <f>IF(Matris!$R9,Matris!Y68,Matris!Y39)</f>
        <v>1.3333330000000001</v>
      </c>
      <c r="AA9" s="95"/>
    </row>
    <row r="10" spans="2:27" ht="17.25" customHeight="1" x14ac:dyDescent="0.25">
      <c r="B10" s="79"/>
      <c r="C10" s="80"/>
      <c r="D10" s="80"/>
      <c r="E10" s="80"/>
      <c r="F10" s="80"/>
      <c r="G10" s="80"/>
      <c r="H10" s="80"/>
      <c r="I10" s="80"/>
      <c r="O10" s="74" t="str">
        <f>Matris!$AY10</f>
        <v>Rapport's H-Kull</v>
      </c>
      <c r="P10" s="75"/>
      <c r="Q10" s="76">
        <f>Matris!CE10</f>
        <v>3</v>
      </c>
      <c r="R10" s="83"/>
      <c r="S10" s="76">
        <f>Matris!EF10</f>
        <v>3</v>
      </c>
      <c r="T10" s="83"/>
      <c r="V10" s="52">
        <f>IF(Matris!$R10,Matris!U69,Matris!U40)</f>
        <v>3.4444439999999998</v>
      </c>
      <c r="W10" s="52">
        <f>IF(Matris!$R10,Matris!V69,Matris!V40)</f>
        <v>3.9333330000000002</v>
      </c>
      <c r="X10" s="52">
        <f>IF(Matris!$R10,Matris!W69,Matris!W40)</f>
        <v>3.75</v>
      </c>
      <c r="Y10" s="52">
        <f>IF(Matris!$R10,Matris!X69,Matris!X40)</f>
        <v>4.2380950000000004</v>
      </c>
      <c r="Z10" s="52">
        <f>IF(Matris!$R10,Matris!Y69,Matris!Y40)</f>
        <v>1.111111</v>
      </c>
      <c r="AA10" s="96"/>
    </row>
    <row r="11" spans="2:27" ht="17.25" customHeight="1" x14ac:dyDescent="0.25">
      <c r="B11" s="79"/>
      <c r="C11" s="80"/>
      <c r="D11" s="80"/>
      <c r="E11" s="80"/>
      <c r="F11" s="80"/>
      <c r="G11" s="80"/>
      <c r="H11" s="80"/>
      <c r="I11" s="80"/>
      <c r="O11" s="48" t="str">
        <f>Matris!$AY11</f>
        <v>Rapport's I-Kull</v>
      </c>
      <c r="P11" s="85"/>
      <c r="Q11" s="45">
        <f>Matris!CE11</f>
        <v>5</v>
      </c>
      <c r="R11" s="86"/>
      <c r="S11" s="45">
        <f>Matris!EF11</f>
        <v>4</v>
      </c>
      <c r="T11" s="86"/>
      <c r="U11" s="46"/>
      <c r="V11" s="47">
        <f>IF(Matris!$R11,Matris!U70,Matris!U41)</f>
        <v>3.1333329999999999</v>
      </c>
      <c r="W11" s="47">
        <f>IF(Matris!$R11,Matris!V70,Matris!V41)</f>
        <v>3.6</v>
      </c>
      <c r="X11" s="47">
        <f>IF(Matris!$R11,Matris!W70,Matris!W41)</f>
        <v>2.7</v>
      </c>
      <c r="Y11" s="47">
        <f>IF(Matris!$R11,Matris!X70,Matris!X41)</f>
        <v>3.8857140000000001</v>
      </c>
      <c r="Z11" s="47">
        <f>IF(Matris!$R11,Matris!Y70,Matris!Y41)</f>
        <v>1.6666669999999999</v>
      </c>
      <c r="AA11" s="95"/>
    </row>
    <row r="12" spans="2:27" ht="17.25" customHeight="1" x14ac:dyDescent="0.25">
      <c r="B12" s="79"/>
      <c r="C12" s="80"/>
      <c r="D12" s="80"/>
      <c r="E12" s="80"/>
      <c r="F12" s="80"/>
      <c r="G12" s="80"/>
      <c r="H12" s="80"/>
      <c r="I12" s="80"/>
      <c r="O12" s="74" t="str">
        <f>Matris!$AY12</f>
        <v>Rapport's J-Kull</v>
      </c>
      <c r="P12" s="75"/>
      <c r="Q12" s="76">
        <f>Matris!CE12</f>
        <v>1</v>
      </c>
      <c r="R12" s="83"/>
      <c r="S12" s="76">
        <f>Matris!EF12</f>
        <v>0</v>
      </c>
      <c r="T12" s="83"/>
      <c r="V12" s="52">
        <f>IF(Matris!$R12,Matris!U71,Matris!U42)</f>
        <v>4</v>
      </c>
      <c r="W12" s="52">
        <f>IF(Matris!$R12,Matris!V71,Matris!V42)</f>
        <v>3.4</v>
      </c>
      <c r="X12" s="52">
        <f>IF(Matris!$R12,Matris!W71,Matris!W42)</f>
        <v>3.5</v>
      </c>
      <c r="Y12" s="52">
        <f>IF(Matris!$R12,Matris!X71,Matris!X42)</f>
        <v>4.1428570000000002</v>
      </c>
      <c r="Z12" s="52">
        <f>IF(Matris!$R12,Matris!Y71,Matris!Y42)</f>
        <v>1.3333330000000001</v>
      </c>
      <c r="AA12" s="96"/>
    </row>
    <row r="13" spans="2:27" ht="17.25" customHeight="1" x14ac:dyDescent="0.25">
      <c r="B13" s="79"/>
      <c r="C13" s="80"/>
      <c r="D13" s="80"/>
      <c r="E13" s="80"/>
      <c r="F13" s="80"/>
      <c r="G13" s="80"/>
      <c r="H13" s="80"/>
      <c r="I13" s="80"/>
      <c r="O13" s="48" t="str">
        <f>Matris!$AY13</f>
        <v>Rapport's K-Kull</v>
      </c>
      <c r="P13" s="85"/>
      <c r="Q13" s="45">
        <f>Matris!CE13</f>
        <v>8</v>
      </c>
      <c r="R13" s="86"/>
      <c r="S13" s="45">
        <f>Matris!EF13</f>
        <v>5</v>
      </c>
      <c r="T13" s="86"/>
      <c r="U13" s="46"/>
      <c r="V13" s="47">
        <f>IF(Matris!$R13,Matris!U72,Matris!U43)</f>
        <v>3.4583330000000001</v>
      </c>
      <c r="W13" s="47">
        <f>IF(Matris!$R13,Matris!V72,Matris!V43)</f>
        <v>4.2249999999999996</v>
      </c>
      <c r="X13" s="47">
        <f>IF(Matris!$R13,Matris!W72,Matris!W43)</f>
        <v>3.5625</v>
      </c>
      <c r="Y13" s="47">
        <f>IF(Matris!$R13,Matris!X72,Matris!X43)</f>
        <v>4.1071429999999998</v>
      </c>
      <c r="Z13" s="47">
        <f>IF(Matris!$R13,Matris!Y72,Matris!Y43)</f>
        <v>1.75</v>
      </c>
      <c r="AA13" s="95"/>
    </row>
    <row r="14" spans="2:27" ht="17.25" customHeight="1" x14ac:dyDescent="0.25">
      <c r="B14" s="79"/>
      <c r="C14" s="80"/>
      <c r="D14" s="80"/>
      <c r="E14" s="80"/>
      <c r="F14" s="80"/>
      <c r="G14" s="80"/>
      <c r="H14" s="80"/>
      <c r="I14" s="80"/>
      <c r="O14" s="74" t="str">
        <f>Matris!$AY14</f>
        <v>Rapport's L-Kull</v>
      </c>
      <c r="P14" s="75"/>
      <c r="Q14" s="76">
        <f>Matris!CE14</f>
        <v>6</v>
      </c>
      <c r="R14" s="83"/>
      <c r="S14" s="76">
        <f>Matris!EF14</f>
        <v>5</v>
      </c>
      <c r="T14" s="83"/>
      <c r="V14" s="52">
        <f>IF(Matris!$R14,Matris!U73,Matris!U44)</f>
        <v>4.1111110000000002</v>
      </c>
      <c r="W14" s="52">
        <f>IF(Matris!$R14,Matris!V73,Matris!V44)</f>
        <v>4.1333330000000004</v>
      </c>
      <c r="X14" s="52">
        <f>IF(Matris!$R14,Matris!W73,Matris!W44)</f>
        <v>2.2083330000000001</v>
      </c>
      <c r="Y14" s="52">
        <f>IF(Matris!$R14,Matris!X73,Matris!X44)</f>
        <v>4.1428570000000002</v>
      </c>
      <c r="Z14" s="52">
        <f>IF(Matris!$R14,Matris!Y73,Matris!Y44)</f>
        <v>1.888889</v>
      </c>
      <c r="AA14" s="96"/>
    </row>
    <row r="15" spans="2:27" ht="17.25" customHeight="1" x14ac:dyDescent="0.25">
      <c r="B15" s="79"/>
      <c r="C15" s="80"/>
      <c r="D15" s="80"/>
      <c r="E15" s="80"/>
      <c r="F15" s="80"/>
      <c r="G15" s="80"/>
      <c r="H15" s="80"/>
      <c r="I15" s="80"/>
      <c r="O15" s="48" t="str">
        <f>Matris!$AY15</f>
        <v>Rapport's M-Kull</v>
      </c>
      <c r="P15" s="85"/>
      <c r="Q15" s="45">
        <f>Matris!CE15</f>
        <v>6</v>
      </c>
      <c r="R15" s="86"/>
      <c r="S15" s="45">
        <f>Matris!EF15</f>
        <v>6</v>
      </c>
      <c r="T15" s="86"/>
      <c r="U15" s="46"/>
      <c r="V15" s="47">
        <f>IF(Matris!$R15,Matris!U74,Matris!U45)</f>
        <v>3.8333330000000001</v>
      </c>
      <c r="W15" s="47">
        <f>IF(Matris!$R15,Matris!V74,Matris!V45)</f>
        <v>4.1666670000000003</v>
      </c>
      <c r="X15" s="47">
        <f>IF(Matris!$R15,Matris!W74,Matris!W45)</f>
        <v>3.8333330000000001</v>
      </c>
      <c r="Y15" s="47">
        <f>IF(Matris!$R15,Matris!X74,Matris!X45)</f>
        <v>4.4523809999999999</v>
      </c>
      <c r="Z15" s="47">
        <f>IF(Matris!$R15,Matris!Y74,Matris!Y45)</f>
        <v>1.7222219999999999</v>
      </c>
      <c r="AA15" s="95"/>
    </row>
    <row r="16" spans="2:27" ht="17.25" customHeight="1" x14ac:dyDescent="0.25">
      <c r="B16" s="79"/>
      <c r="O16" s="74" t="str">
        <f>Matris!$AY16</f>
        <v>Rapport's N-Kull</v>
      </c>
      <c r="P16" s="75"/>
      <c r="Q16" s="76">
        <f>Matris!CE16</f>
        <v>9</v>
      </c>
      <c r="R16" s="83"/>
      <c r="S16" s="76">
        <f>Matris!EF16</f>
        <v>7</v>
      </c>
      <c r="T16" s="83"/>
      <c r="V16" s="52">
        <f>IF(Matris!$R16,Matris!U75,Matris!U46)</f>
        <v>3.5925929999999999</v>
      </c>
      <c r="W16" s="52">
        <f>IF(Matris!$R16,Matris!V75,Matris!V46)</f>
        <v>4.0444440000000004</v>
      </c>
      <c r="X16" s="52">
        <f>IF(Matris!$R16,Matris!W75,Matris!W46)</f>
        <v>3.4722219999999999</v>
      </c>
      <c r="Y16" s="52">
        <f>IF(Matris!$R16,Matris!X75,Matris!X46)</f>
        <v>4.1904760000000003</v>
      </c>
      <c r="Z16" s="52">
        <f>IF(Matris!$R16,Matris!Y75,Matris!Y46)</f>
        <v>1.4444440000000001</v>
      </c>
      <c r="AA16" s="96"/>
    </row>
    <row r="17" spans="1:28" ht="17.25" customHeight="1" x14ac:dyDescent="0.25">
      <c r="B17" s="79"/>
      <c r="O17" s="48" t="str">
        <f>Matris!$AY17</f>
        <v>Rapport's O-Kull</v>
      </c>
      <c r="P17" s="85"/>
      <c r="Q17" s="45">
        <f>Matris!CE17</f>
        <v>4</v>
      </c>
      <c r="R17" s="86"/>
      <c r="S17" s="45">
        <f>Matris!EF17</f>
        <v>4</v>
      </c>
      <c r="T17" s="86"/>
      <c r="U17" s="46"/>
      <c r="V17" s="47">
        <f>IF(Matris!$R17,Matris!U76,Matris!U47)</f>
        <v>3.8333330000000001</v>
      </c>
      <c r="W17" s="47">
        <f>IF(Matris!$R17,Matris!V76,Matris!V47)</f>
        <v>4.5</v>
      </c>
      <c r="X17" s="47">
        <f>IF(Matris!$R17,Matris!W76,Matris!W47)</f>
        <v>2.5625</v>
      </c>
      <c r="Y17" s="47">
        <f>IF(Matris!$R17,Matris!X76,Matris!X47)</f>
        <v>4.3214290000000002</v>
      </c>
      <c r="Z17" s="47">
        <f>IF(Matris!$R17,Matris!Y76,Matris!Y47)</f>
        <v>1.8333330000000001</v>
      </c>
      <c r="AA17" s="95"/>
    </row>
    <row r="18" spans="1:28" ht="17.25" customHeight="1" x14ac:dyDescent="0.25">
      <c r="B18" s="79"/>
      <c r="O18" s="74" t="str">
        <f>Matris!$AY18</f>
        <v>Rapport's P-Kull</v>
      </c>
      <c r="P18" s="75"/>
      <c r="Q18" s="76">
        <f>Matris!CE18</f>
        <v>3</v>
      </c>
      <c r="R18" s="83"/>
      <c r="S18" s="76">
        <f>Matris!EF18</f>
        <v>2</v>
      </c>
      <c r="T18" s="83"/>
      <c r="V18" s="52">
        <f>IF(Matris!$R18,Matris!U77,Matris!U48)</f>
        <v>3.5555560000000002</v>
      </c>
      <c r="W18" s="52">
        <f>IF(Matris!$R18,Matris!V77,Matris!V48)</f>
        <v>3.8666670000000001</v>
      </c>
      <c r="X18" s="52">
        <f>IF(Matris!$R18,Matris!W77,Matris!W48)</f>
        <v>3.4166669999999999</v>
      </c>
      <c r="Y18" s="52">
        <f>IF(Matris!$R18,Matris!X77,Matris!X48)</f>
        <v>4.1904760000000003</v>
      </c>
      <c r="Z18" s="52">
        <f>IF(Matris!$R18,Matris!Y77,Matris!Y48)</f>
        <v>1.4444440000000001</v>
      </c>
      <c r="AA18" s="96"/>
    </row>
    <row r="19" spans="1:28" ht="17.25" customHeight="1" x14ac:dyDescent="0.25">
      <c r="B19" s="79"/>
      <c r="O19" s="48" t="str">
        <f>Matris!$AY19</f>
        <v>Rapport's Q-Kull</v>
      </c>
      <c r="P19" s="85"/>
      <c r="Q19" s="45">
        <f>Matris!CE19</f>
        <v>9</v>
      </c>
      <c r="R19" s="86"/>
      <c r="S19" s="45">
        <f>Matris!EF19</f>
        <v>9</v>
      </c>
      <c r="T19" s="86"/>
      <c r="U19" s="46"/>
      <c r="V19" s="47">
        <f>IF(Matris!$R19,Matris!U78,Matris!U49)</f>
        <v>3.518519</v>
      </c>
      <c r="W19" s="47">
        <f>IF(Matris!$R19,Matris!V78,Matris!V49)</f>
        <v>3.8666670000000001</v>
      </c>
      <c r="X19" s="47">
        <f>IF(Matris!$R19,Matris!W78,Matris!W49)</f>
        <v>3.25</v>
      </c>
      <c r="Y19" s="47">
        <f>IF(Matris!$R19,Matris!X78,Matris!X49)</f>
        <v>4.5238100000000001</v>
      </c>
      <c r="Z19" s="47">
        <f>IF(Matris!$R19,Matris!Y78,Matris!Y49)</f>
        <v>2.074074</v>
      </c>
      <c r="AA19" s="95"/>
    </row>
    <row r="20" spans="1:28" ht="17.25" customHeight="1" x14ac:dyDescent="0.25">
      <c r="B20" s="79"/>
      <c r="O20" s="74" t="str">
        <f>Matris!$AY20</f>
        <v>Rapport's R-Kull</v>
      </c>
      <c r="P20" s="75"/>
      <c r="Q20" s="76">
        <f>Matris!CE20</f>
        <v>6</v>
      </c>
      <c r="R20" s="83"/>
      <c r="S20" s="76">
        <f>Matris!EF20</f>
        <v>0</v>
      </c>
      <c r="T20" s="83"/>
      <c r="V20" s="52">
        <f>IF(Matris!$R20,Matris!U79,Matris!U50)</f>
        <v>3.6111110000000002</v>
      </c>
      <c r="W20" s="52">
        <f>IF(Matris!$R20,Matris!V79,Matris!V50)</f>
        <v>3.9</v>
      </c>
      <c r="X20" s="52">
        <f>IF(Matris!$R20,Matris!W79,Matris!W50)</f>
        <v>2.4166669999999999</v>
      </c>
      <c r="Y20" s="52">
        <f>IF(Matris!$R20,Matris!X79,Matris!X50)</f>
        <v>4.1190480000000003</v>
      </c>
      <c r="Z20" s="52">
        <f>IF(Matris!$R20,Matris!Y79,Matris!Y50)</f>
        <v>1.611111</v>
      </c>
      <c r="AA20" s="96"/>
    </row>
    <row r="21" spans="1:28" ht="17.25" customHeight="1" x14ac:dyDescent="0.25">
      <c r="B21" s="79"/>
      <c r="O21" s="48" t="str">
        <f>Matris!$AY21</f>
        <v>Rapport's S-Kull</v>
      </c>
      <c r="P21" s="85"/>
      <c r="Q21" s="45">
        <f>Matris!CE21</f>
        <v>4</v>
      </c>
      <c r="R21" s="86"/>
      <c r="S21" s="45">
        <f>Matris!EF21</f>
        <v>0</v>
      </c>
      <c r="T21" s="86"/>
      <c r="U21" s="46"/>
      <c r="V21" s="47">
        <f>IF(Matris!$R21,Matris!U80,Matris!U51)</f>
        <v>3.75</v>
      </c>
      <c r="W21" s="47">
        <f>IF(Matris!$R21,Matris!V80,Matris!V51)</f>
        <v>4.0999999999999996</v>
      </c>
      <c r="X21" s="47">
        <f>IF(Matris!$R21,Matris!W80,Matris!W51)</f>
        <v>2.875</v>
      </c>
      <c r="Y21" s="47">
        <f>IF(Matris!$R21,Matris!X80,Matris!X51)</f>
        <v>4.6428570000000002</v>
      </c>
      <c r="Z21" s="47">
        <f>IF(Matris!$R21,Matris!Y80,Matris!Y51)</f>
        <v>1.4166669999999999</v>
      </c>
      <c r="AA21" s="95"/>
    </row>
    <row r="22" spans="1:28" ht="17.25" customHeight="1" x14ac:dyDescent="0.25">
      <c r="B22" s="79"/>
      <c r="O22" s="74" t="str">
        <f>Matris!$AY22</f>
        <v>Rapport's T-Kull</v>
      </c>
      <c r="P22" s="75"/>
      <c r="Q22" s="76">
        <f>Matris!CE22</f>
        <v>8</v>
      </c>
      <c r="R22" s="83"/>
      <c r="S22" s="76">
        <f>Matris!EF22</f>
        <v>0</v>
      </c>
      <c r="T22" s="83"/>
      <c r="V22" s="52">
        <f>IF(Matris!$R22,Matris!U81,Matris!U52)</f>
        <v>3.5416669999999999</v>
      </c>
      <c r="W22" s="52">
        <f>IF(Matris!$R22,Matris!V81,Matris!V52)</f>
        <v>4.4000000000000004</v>
      </c>
      <c r="X22" s="52">
        <f>IF(Matris!$R22,Matris!W81,Matris!W52)</f>
        <v>3.65625</v>
      </c>
      <c r="Y22" s="52">
        <f>IF(Matris!$R22,Matris!X81,Matris!X52)</f>
        <v>4.3571429999999998</v>
      </c>
      <c r="Z22" s="52">
        <f>IF(Matris!$R22,Matris!Y81,Matris!Y52)</f>
        <v>1.8333330000000001</v>
      </c>
      <c r="AA22" s="96"/>
    </row>
    <row r="23" spans="1:28" ht="17.25" customHeight="1" x14ac:dyDescent="0.25">
      <c r="B23" s="79"/>
      <c r="O23" s="48" t="str">
        <f>Matris!$AY23</f>
        <v>Rapport's U-Kull</v>
      </c>
      <c r="P23" s="85"/>
      <c r="Q23" s="45">
        <f>Matris!CE23</f>
        <v>1</v>
      </c>
      <c r="R23" s="86"/>
      <c r="S23" s="45">
        <f>Matris!EF23</f>
        <v>0</v>
      </c>
      <c r="T23" s="86"/>
      <c r="U23" s="46"/>
      <c r="V23" s="47">
        <f>IF(Matris!$R23,Matris!U82,Matris!U53)</f>
        <v>3.6666669999999999</v>
      </c>
      <c r="W23" s="47">
        <f>IF(Matris!$R23,Matris!V82,Matris!V53)</f>
        <v>4.2</v>
      </c>
      <c r="X23" s="47">
        <f>IF(Matris!$R23,Matris!W82,Matris!W53)</f>
        <v>2.75</v>
      </c>
      <c r="Y23" s="47">
        <f>IF(Matris!$R23,Matris!X82,Matris!X53)</f>
        <v>4.5714290000000002</v>
      </c>
      <c r="Z23" s="47">
        <f>IF(Matris!$R23,Matris!Y82,Matris!Y53)</f>
        <v>1</v>
      </c>
      <c r="AA23" s="95"/>
    </row>
    <row r="24" spans="1:28" ht="17.25" customHeight="1" x14ac:dyDescent="0.25">
      <c r="B24" s="79"/>
      <c r="O24" s="74" t="str">
        <f>Matris!$AY24</f>
        <v>Rapport's V-Kull</v>
      </c>
      <c r="P24" s="75"/>
      <c r="Q24" s="76">
        <f>Matris!CE24</f>
        <v>2</v>
      </c>
      <c r="R24" s="83"/>
      <c r="S24" s="76">
        <f>Matris!EF24</f>
        <v>0</v>
      </c>
      <c r="T24" s="83"/>
      <c r="V24" s="52">
        <f>IF(Matris!$R24,Matris!U83,Matris!U54)</f>
        <v>3.5</v>
      </c>
      <c r="W24" s="52">
        <f>IF(Matris!$R24,Matris!V83,Matris!V54)</f>
        <v>4.3</v>
      </c>
      <c r="X24" s="52">
        <f>IF(Matris!$R24,Matris!W83,Matris!W54)</f>
        <v>4.125</v>
      </c>
      <c r="Y24" s="52">
        <f>IF(Matris!$R24,Matris!X83,Matris!X54)</f>
        <v>4.5</v>
      </c>
      <c r="Z24" s="52">
        <f>IF(Matris!$R24,Matris!Y83,Matris!Y54)</f>
        <v>1.5</v>
      </c>
      <c r="AA24" s="96"/>
    </row>
    <row r="25" spans="1:28" ht="17.25" customHeight="1" x14ac:dyDescent="0.25">
      <c r="B25" s="79"/>
      <c r="O25" s="48" t="str">
        <f>Matris!$AY25</f>
        <v>Rapport's X-Kull</v>
      </c>
      <c r="P25" s="85"/>
      <c r="Q25" s="45">
        <f>Matris!CE25</f>
        <v>5</v>
      </c>
      <c r="R25" s="86"/>
      <c r="S25" s="45">
        <f>Matris!EF25</f>
        <v>0</v>
      </c>
      <c r="T25" s="86"/>
      <c r="U25" s="46"/>
      <c r="V25" s="47">
        <f>IF(Matris!$R25,Matris!U84,Matris!U55)</f>
        <v>3.5333329999999998</v>
      </c>
      <c r="W25" s="47">
        <f>IF(Matris!$R25,Matris!V84,Matris!V55)</f>
        <v>4.4400000000000004</v>
      </c>
      <c r="X25" s="47">
        <f>IF(Matris!$R25,Matris!W84,Matris!W55)</f>
        <v>3</v>
      </c>
      <c r="Y25" s="47">
        <f>IF(Matris!$R25,Matris!X84,Matris!X55)</f>
        <v>4.2571430000000001</v>
      </c>
      <c r="Z25" s="47">
        <f>IF(Matris!$R25,Matris!Y84,Matris!Y55)</f>
        <v>2.1333329999999999</v>
      </c>
      <c r="AA25" s="95"/>
    </row>
    <row r="26" spans="1:28" ht="17.25" customHeight="1" x14ac:dyDescent="0.25">
      <c r="B26" s="79"/>
      <c r="O26" s="74" t="str">
        <f>Matris!$AY26</f>
        <v>Rapport's Y-Kull</v>
      </c>
      <c r="P26" s="75"/>
      <c r="Q26" s="76">
        <f>Matris!CE26</f>
        <v>7</v>
      </c>
      <c r="R26" s="83"/>
      <c r="S26" s="76">
        <f>Matris!EF26</f>
        <v>0</v>
      </c>
      <c r="T26" s="83"/>
      <c r="V26" s="52">
        <f>IF(Matris!$R26,Matris!U85,Matris!U56)</f>
        <v>3.8095240000000001</v>
      </c>
      <c r="W26" s="52">
        <f>IF(Matris!$R26,Matris!V85,Matris!V56)</f>
        <v>4</v>
      </c>
      <c r="X26" s="52">
        <f>IF(Matris!$R26,Matris!W85,Matris!W56)</f>
        <v>3.0714290000000002</v>
      </c>
      <c r="Y26" s="52">
        <f>IF(Matris!$R26,Matris!X85,Matris!X56)</f>
        <v>4.2857139999999996</v>
      </c>
      <c r="Z26" s="52">
        <f>IF(Matris!$R26,Matris!Y85,Matris!Y56)</f>
        <v>2.0952380000000002</v>
      </c>
      <c r="AA26" s="96"/>
    </row>
    <row r="27" spans="1:28" ht="17.25" customHeight="1" x14ac:dyDescent="0.25">
      <c r="B27" s="79"/>
      <c r="O27" s="48">
        <f>Matris!$AY27</f>
        <v>0</v>
      </c>
      <c r="P27" s="85"/>
      <c r="Q27" s="45">
        <f>Matris!CE27</f>
        <v>0</v>
      </c>
      <c r="R27" s="86"/>
      <c r="S27" s="45">
        <f>Matris!EF27</f>
        <v>0</v>
      </c>
      <c r="T27" s="86"/>
      <c r="U27" s="46"/>
      <c r="V27" s="47">
        <f>IF(Matris!$R27,Matris!U86,Matris!U57)</f>
        <v>0</v>
      </c>
      <c r="W27" s="47">
        <f>IF(Matris!$R27,Matris!V86,Matris!V57)</f>
        <v>0</v>
      </c>
      <c r="X27" s="47">
        <f>IF(Matris!$R27,Matris!W86,Matris!W57)</f>
        <v>0</v>
      </c>
      <c r="Y27" s="47">
        <f>IF(Matris!$R27,Matris!X86,Matris!X57)</f>
        <v>0</v>
      </c>
      <c r="Z27" s="47">
        <f>IF(Matris!$R27,Matris!Y86,Matris!Y57)</f>
        <v>0</v>
      </c>
      <c r="AA27" s="95"/>
    </row>
    <row r="28" spans="1:28" ht="17.25" customHeight="1" x14ac:dyDescent="0.25">
      <c r="B28" s="79"/>
      <c r="O28" s="74">
        <f>Matris!$AY28</f>
        <v>0</v>
      </c>
      <c r="Q28" s="76">
        <f>Matris!CE28</f>
        <v>0</v>
      </c>
      <c r="R28" s="83"/>
      <c r="S28" s="76">
        <f>Matris!EF28</f>
        <v>0</v>
      </c>
      <c r="T28" s="83"/>
      <c r="V28" s="52">
        <f>IF(Matris!$R28,Matris!U87,Matris!U58)</f>
        <v>0</v>
      </c>
      <c r="W28" s="52">
        <f>IF(Matris!$R28,Matris!V87,Matris!V58)</f>
        <v>0</v>
      </c>
      <c r="X28" s="52">
        <f>IF(Matris!$R28,Matris!W87,Matris!W58)</f>
        <v>0</v>
      </c>
      <c r="Y28" s="52">
        <f>IF(Matris!$R28,Matris!X87,Matris!X58)</f>
        <v>0</v>
      </c>
      <c r="Z28" s="52">
        <f>IF(Matris!$R28,Matris!Y87,Matris!Y58)</f>
        <v>0</v>
      </c>
      <c r="AA28" s="81"/>
    </row>
    <row r="29" spans="1:28" ht="17.25" customHeight="1" x14ac:dyDescent="0.25">
      <c r="B29" s="79"/>
      <c r="O29" s="48">
        <f>Matris!$AY29</f>
        <v>0</v>
      </c>
      <c r="Q29" s="45">
        <f>Matris!CE29</f>
        <v>0</v>
      </c>
      <c r="R29" s="86"/>
      <c r="S29" s="45">
        <f>Matris!EF29</f>
        <v>0</v>
      </c>
      <c r="T29" s="86"/>
      <c r="V29" s="47">
        <f>IF(Matris!$R29,Matris!U88,Matris!U59)</f>
        <v>0</v>
      </c>
      <c r="W29" s="47">
        <f>IF(Matris!$R29,Matris!V88,Matris!V59)</f>
        <v>0</v>
      </c>
      <c r="X29" s="47">
        <f>IF(Matris!$R29,Matris!W88,Matris!W59)</f>
        <v>0</v>
      </c>
      <c r="Y29" s="47">
        <f>IF(Matris!$R29,Matris!X88,Matris!X59)</f>
        <v>0</v>
      </c>
      <c r="Z29" s="47">
        <f>IF(Matris!$R29,Matris!Y88,Matris!Y59)</f>
        <v>0</v>
      </c>
      <c r="AA29" s="108"/>
    </row>
    <row r="30" spans="1:28" ht="17.25" customHeight="1" x14ac:dyDescent="0.25">
      <c r="B30" s="79"/>
      <c r="AA30" s="87"/>
    </row>
    <row r="31" spans="1:28" ht="17.25" customHeight="1" x14ac:dyDescent="0.25">
      <c r="B31" s="79"/>
      <c r="Q31" s="65"/>
      <c r="R31" s="137" t="s">
        <v>160</v>
      </c>
      <c r="S31" s="137"/>
      <c r="T31" s="137"/>
      <c r="V31" s="81">
        <v>3.4987653000000001</v>
      </c>
      <c r="W31" s="81">
        <v>3.6981978600000001</v>
      </c>
      <c r="X31" s="81">
        <v>2.6036883300000002</v>
      </c>
      <c r="Y31" s="81">
        <v>3.819358857923</v>
      </c>
      <c r="Z31" s="81">
        <v>1.7774916999999999</v>
      </c>
      <c r="AA31" s="87"/>
      <c r="AB31" s="69"/>
    </row>
    <row r="32" spans="1:28" ht="17.25" customHeight="1" x14ac:dyDescent="0.25">
      <c r="A32" s="126" t="str">
        <f>IF((O1="MH-Beskrivning"),Matris!B79,Matris!B85)</f>
        <v>Varje sträck på diagramaxlarna motsvarar 0,4 i avvikelse från Ras-medelvärdet, som representeras av den  röda ringen.
Centrum i diagrammet har således värdet -2 och axlarnas yttre ändar har värdet +2 från Ras-medelvärdet.</v>
      </c>
      <c r="B32" s="126"/>
      <c r="C32" s="126"/>
      <c r="D32" s="126"/>
      <c r="E32" s="126"/>
      <c r="F32" s="126"/>
      <c r="G32" s="126"/>
      <c r="H32" s="126"/>
      <c r="I32" s="126"/>
      <c r="J32" s="126"/>
      <c r="K32" s="126"/>
      <c r="L32" s="126"/>
      <c r="N32" s="127" t="s">
        <v>158</v>
      </c>
      <c r="O32" s="128"/>
      <c r="P32" s="129"/>
      <c r="Q32" s="149" t="s">
        <v>156</v>
      </c>
      <c r="R32" s="150"/>
      <c r="S32" s="150"/>
      <c r="T32" s="151"/>
      <c r="V32" s="158" t="s">
        <v>159</v>
      </c>
      <c r="W32" s="159"/>
      <c r="X32" s="159"/>
      <c r="Y32" s="159"/>
      <c r="Z32" s="160"/>
      <c r="AA32" s="79"/>
    </row>
    <row r="33" spans="1:27" ht="17.25" customHeight="1" x14ac:dyDescent="0.25">
      <c r="A33" s="126"/>
      <c r="B33" s="126"/>
      <c r="C33" s="126"/>
      <c r="D33" s="126"/>
      <c r="E33" s="126"/>
      <c r="F33" s="126"/>
      <c r="G33" s="126"/>
      <c r="H33" s="126"/>
      <c r="I33" s="126"/>
      <c r="J33" s="126"/>
      <c r="K33" s="126"/>
      <c r="L33" s="126"/>
      <c r="N33" s="130"/>
      <c r="O33" s="131"/>
      <c r="P33" s="132"/>
      <c r="Q33" s="152"/>
      <c r="R33" s="153"/>
      <c r="S33" s="153"/>
      <c r="T33" s="154"/>
      <c r="V33" s="161"/>
      <c r="W33" s="162"/>
      <c r="X33" s="162"/>
      <c r="Y33" s="162"/>
      <c r="Z33" s="163"/>
      <c r="AA33" s="79"/>
    </row>
    <row r="34" spans="1:27" ht="17.25" customHeight="1" x14ac:dyDescent="0.2">
      <c r="A34" s="126"/>
      <c r="B34" s="126"/>
      <c r="C34" s="126"/>
      <c r="D34" s="126"/>
      <c r="E34" s="126"/>
      <c r="F34" s="126"/>
      <c r="G34" s="126"/>
      <c r="H34" s="126"/>
      <c r="I34" s="126"/>
      <c r="J34" s="126"/>
      <c r="K34" s="126"/>
      <c r="L34" s="126"/>
      <c r="N34" s="133"/>
      <c r="O34" s="134"/>
      <c r="P34" s="135"/>
      <c r="Q34" s="155"/>
      <c r="R34" s="156"/>
      <c r="S34" s="156"/>
      <c r="T34" s="157"/>
      <c r="V34" s="161"/>
      <c r="W34" s="162"/>
      <c r="X34" s="162"/>
      <c r="Y34" s="162"/>
      <c r="Z34" s="163"/>
    </row>
    <row r="35" spans="1:27" ht="17.25" customHeight="1" x14ac:dyDescent="0.2">
      <c r="A35" s="126"/>
      <c r="B35" s="126"/>
      <c r="C35" s="126"/>
      <c r="D35" s="126"/>
      <c r="E35" s="126"/>
      <c r="F35" s="126"/>
      <c r="G35" s="126"/>
      <c r="H35" s="126"/>
      <c r="I35" s="126"/>
      <c r="J35" s="126"/>
      <c r="K35" s="126"/>
      <c r="L35" s="126"/>
      <c r="V35" s="164"/>
      <c r="W35" s="165"/>
      <c r="X35" s="165"/>
      <c r="Y35" s="165"/>
      <c r="Z35" s="166"/>
    </row>
    <row r="36" spans="1:27" ht="17.25" customHeight="1" x14ac:dyDescent="0.2">
      <c r="A36" s="126"/>
      <c r="B36" s="126"/>
      <c r="C36" s="126"/>
      <c r="D36" s="126"/>
      <c r="E36" s="126"/>
      <c r="F36" s="126"/>
      <c r="G36" s="126"/>
      <c r="H36" s="126"/>
      <c r="I36" s="126"/>
      <c r="J36" s="126"/>
      <c r="K36" s="126"/>
      <c r="L36" s="126"/>
      <c r="V36" s="164"/>
      <c r="W36" s="165"/>
      <c r="X36" s="165"/>
      <c r="Y36" s="165"/>
      <c r="Z36" s="166"/>
    </row>
    <row r="37" spans="1:27" ht="17.25" customHeight="1" x14ac:dyDescent="0.2">
      <c r="V37" s="167"/>
      <c r="W37" s="168"/>
      <c r="X37" s="168"/>
      <c r="Y37" s="168"/>
      <c r="Z37" s="169"/>
    </row>
    <row r="38" spans="1:27" ht="17.25" customHeight="1" x14ac:dyDescent="0.2"/>
    <row r="39" spans="1:27" ht="17.25" customHeight="1" x14ac:dyDescent="0.2"/>
    <row r="40" spans="1:27" ht="17.25" customHeight="1" x14ac:dyDescent="0.2"/>
    <row r="53" spans="14:16" x14ac:dyDescent="0.2">
      <c r="N53" s="138" t="s">
        <v>77</v>
      </c>
      <c r="O53" s="139"/>
      <c r="P53" s="140"/>
    </row>
    <row r="54" spans="14:16" x14ac:dyDescent="0.2">
      <c r="N54" s="141"/>
      <c r="O54" s="142"/>
      <c r="P54" s="143"/>
    </row>
    <row r="55" spans="14:16" x14ac:dyDescent="0.2">
      <c r="N55" s="144"/>
      <c r="O55" s="145"/>
      <c r="P55" s="146"/>
    </row>
  </sheetData>
  <sheetProtection password="8607" sheet="1" objects="1" scenarios="1" selectLockedCells="1" selectUnlockedCells="1"/>
  <mergeCells count="8">
    <mergeCell ref="A32:L36"/>
    <mergeCell ref="N32:P34"/>
    <mergeCell ref="V1:Z1"/>
    <mergeCell ref="R31:T31"/>
    <mergeCell ref="N53:P55"/>
    <mergeCell ref="Q1:T1"/>
    <mergeCell ref="Q32:T34"/>
    <mergeCell ref="V32:Z37"/>
  </mergeCells>
  <dataValidations count="2">
    <dataValidation type="list" allowBlank="1" showInputMessage="1" showErrorMessage="1" sqref="WVL983041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C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C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C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C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C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C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C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C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C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C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C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C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C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C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C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"Sales,Expenses,Profits"</formula1>
    </dataValidation>
    <dataValidation type="list" allowBlank="1" showInputMessage="1" showErrorMessage="1" sqref="O1">
      <formula1>"MH-Beskrivning,Mentaltest"</formula1>
    </dataValidation>
  </dataValidation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20" r:id="rId4" name="Check Box 24">
              <controlPr defaultSize="0" autoFill="0" autoLine="0" autoPict="0">
                <anchor moveWithCells="1">
                  <from>
                    <xdr:col>13</xdr:col>
                    <xdr:colOff>47625</xdr:colOff>
                    <xdr:row>2</xdr:row>
                    <xdr:rowOff>9525</xdr:rowOff>
                  </from>
                  <to>
                    <xdr:col>14</xdr:col>
                    <xdr:colOff>1638300</xdr:colOff>
                    <xdr:row>2</xdr:row>
                    <xdr:rowOff>209550</xdr:rowOff>
                  </to>
                </anchor>
              </controlPr>
            </control>
          </mc:Choice>
        </mc:AlternateContent>
        <mc:AlternateContent xmlns:mc="http://schemas.openxmlformats.org/markup-compatibility/2006">
          <mc:Choice Requires="x14">
            <control shapeId="4123" r:id="rId5" name="Check Box 27">
              <controlPr defaultSize="0" autoFill="0" autoLine="0" autoPict="0">
                <anchor moveWithCells="1">
                  <from>
                    <xdr:col>13</xdr:col>
                    <xdr:colOff>47625</xdr:colOff>
                    <xdr:row>3</xdr:row>
                    <xdr:rowOff>9525</xdr:rowOff>
                  </from>
                  <to>
                    <xdr:col>14</xdr:col>
                    <xdr:colOff>1638300</xdr:colOff>
                    <xdr:row>3</xdr:row>
                    <xdr:rowOff>209550</xdr:rowOff>
                  </to>
                </anchor>
              </controlPr>
            </control>
          </mc:Choice>
        </mc:AlternateContent>
        <mc:AlternateContent xmlns:mc="http://schemas.openxmlformats.org/markup-compatibility/2006">
          <mc:Choice Requires="x14">
            <control shapeId="4125" r:id="rId6" name="Check Box 29">
              <controlPr defaultSize="0" autoFill="0" autoLine="0" autoPict="0">
                <anchor moveWithCells="1">
                  <from>
                    <xdr:col>13</xdr:col>
                    <xdr:colOff>47625</xdr:colOff>
                    <xdr:row>4</xdr:row>
                    <xdr:rowOff>9525</xdr:rowOff>
                  </from>
                  <to>
                    <xdr:col>14</xdr:col>
                    <xdr:colOff>1638300</xdr:colOff>
                    <xdr:row>4</xdr:row>
                    <xdr:rowOff>209550</xdr:rowOff>
                  </to>
                </anchor>
              </controlPr>
            </control>
          </mc:Choice>
        </mc:AlternateContent>
        <mc:AlternateContent xmlns:mc="http://schemas.openxmlformats.org/markup-compatibility/2006">
          <mc:Choice Requires="x14">
            <control shapeId="4127" r:id="rId7" name="Check Box 31">
              <controlPr defaultSize="0" autoFill="0" autoLine="0" autoPict="0">
                <anchor moveWithCells="1">
                  <from>
                    <xdr:col>13</xdr:col>
                    <xdr:colOff>47625</xdr:colOff>
                    <xdr:row>5</xdr:row>
                    <xdr:rowOff>9525</xdr:rowOff>
                  </from>
                  <to>
                    <xdr:col>14</xdr:col>
                    <xdr:colOff>1638300</xdr:colOff>
                    <xdr:row>5</xdr:row>
                    <xdr:rowOff>209550</xdr:rowOff>
                  </to>
                </anchor>
              </controlPr>
            </control>
          </mc:Choice>
        </mc:AlternateContent>
        <mc:AlternateContent xmlns:mc="http://schemas.openxmlformats.org/markup-compatibility/2006">
          <mc:Choice Requires="x14">
            <control shapeId="4129" r:id="rId8" name="Check Box 33">
              <controlPr defaultSize="0" autoFill="0" autoLine="0" autoPict="0">
                <anchor moveWithCells="1">
                  <from>
                    <xdr:col>13</xdr:col>
                    <xdr:colOff>47625</xdr:colOff>
                    <xdr:row>6</xdr:row>
                    <xdr:rowOff>9525</xdr:rowOff>
                  </from>
                  <to>
                    <xdr:col>14</xdr:col>
                    <xdr:colOff>1638300</xdr:colOff>
                    <xdr:row>6</xdr:row>
                    <xdr:rowOff>209550</xdr:rowOff>
                  </to>
                </anchor>
              </controlPr>
            </control>
          </mc:Choice>
        </mc:AlternateContent>
        <mc:AlternateContent xmlns:mc="http://schemas.openxmlformats.org/markup-compatibility/2006">
          <mc:Choice Requires="x14">
            <control shapeId="4131" r:id="rId9" name="Check Box 35">
              <controlPr defaultSize="0" autoFill="0" autoLine="0" autoPict="0">
                <anchor moveWithCells="1">
                  <from>
                    <xdr:col>13</xdr:col>
                    <xdr:colOff>47625</xdr:colOff>
                    <xdr:row>7</xdr:row>
                    <xdr:rowOff>9525</xdr:rowOff>
                  </from>
                  <to>
                    <xdr:col>14</xdr:col>
                    <xdr:colOff>1638300</xdr:colOff>
                    <xdr:row>7</xdr:row>
                    <xdr:rowOff>209550</xdr:rowOff>
                  </to>
                </anchor>
              </controlPr>
            </control>
          </mc:Choice>
        </mc:AlternateContent>
        <mc:AlternateContent xmlns:mc="http://schemas.openxmlformats.org/markup-compatibility/2006">
          <mc:Choice Requires="x14">
            <control shapeId="4133" r:id="rId10" name="Check Box 37">
              <controlPr defaultSize="0" autoFill="0" autoLine="0" autoPict="0">
                <anchor moveWithCells="1">
                  <from>
                    <xdr:col>13</xdr:col>
                    <xdr:colOff>47625</xdr:colOff>
                    <xdr:row>8</xdr:row>
                    <xdr:rowOff>9525</xdr:rowOff>
                  </from>
                  <to>
                    <xdr:col>14</xdr:col>
                    <xdr:colOff>1638300</xdr:colOff>
                    <xdr:row>8</xdr:row>
                    <xdr:rowOff>209550</xdr:rowOff>
                  </to>
                </anchor>
              </controlPr>
            </control>
          </mc:Choice>
        </mc:AlternateContent>
        <mc:AlternateContent xmlns:mc="http://schemas.openxmlformats.org/markup-compatibility/2006">
          <mc:Choice Requires="x14">
            <control shapeId="4135" r:id="rId11" name="Check Box 39">
              <controlPr defaultSize="0" autoFill="0" autoLine="0" autoPict="0">
                <anchor moveWithCells="1">
                  <from>
                    <xdr:col>13</xdr:col>
                    <xdr:colOff>47625</xdr:colOff>
                    <xdr:row>9</xdr:row>
                    <xdr:rowOff>9525</xdr:rowOff>
                  </from>
                  <to>
                    <xdr:col>14</xdr:col>
                    <xdr:colOff>1638300</xdr:colOff>
                    <xdr:row>9</xdr:row>
                    <xdr:rowOff>209550</xdr:rowOff>
                  </to>
                </anchor>
              </controlPr>
            </control>
          </mc:Choice>
        </mc:AlternateContent>
        <mc:AlternateContent xmlns:mc="http://schemas.openxmlformats.org/markup-compatibility/2006">
          <mc:Choice Requires="x14">
            <control shapeId="4137" r:id="rId12" name="Check Box 41">
              <controlPr defaultSize="0" autoFill="0" autoLine="0" autoPict="0">
                <anchor moveWithCells="1">
                  <from>
                    <xdr:col>13</xdr:col>
                    <xdr:colOff>47625</xdr:colOff>
                    <xdr:row>10</xdr:row>
                    <xdr:rowOff>9525</xdr:rowOff>
                  </from>
                  <to>
                    <xdr:col>14</xdr:col>
                    <xdr:colOff>1638300</xdr:colOff>
                    <xdr:row>10</xdr:row>
                    <xdr:rowOff>209550</xdr:rowOff>
                  </to>
                </anchor>
              </controlPr>
            </control>
          </mc:Choice>
        </mc:AlternateContent>
        <mc:AlternateContent xmlns:mc="http://schemas.openxmlformats.org/markup-compatibility/2006">
          <mc:Choice Requires="x14">
            <control shapeId="4139" r:id="rId13" name="Check Box 43">
              <controlPr defaultSize="0" autoFill="0" autoLine="0" autoPict="0">
                <anchor moveWithCells="1">
                  <from>
                    <xdr:col>13</xdr:col>
                    <xdr:colOff>47625</xdr:colOff>
                    <xdr:row>11</xdr:row>
                    <xdr:rowOff>9525</xdr:rowOff>
                  </from>
                  <to>
                    <xdr:col>14</xdr:col>
                    <xdr:colOff>1638300</xdr:colOff>
                    <xdr:row>11</xdr:row>
                    <xdr:rowOff>209550</xdr:rowOff>
                  </to>
                </anchor>
              </controlPr>
            </control>
          </mc:Choice>
        </mc:AlternateContent>
        <mc:AlternateContent xmlns:mc="http://schemas.openxmlformats.org/markup-compatibility/2006">
          <mc:Choice Requires="x14">
            <control shapeId="4141" r:id="rId14" name="Check Box 45">
              <controlPr defaultSize="0" autoFill="0" autoLine="0" autoPict="0">
                <anchor moveWithCells="1">
                  <from>
                    <xdr:col>13</xdr:col>
                    <xdr:colOff>47625</xdr:colOff>
                    <xdr:row>12</xdr:row>
                    <xdr:rowOff>9525</xdr:rowOff>
                  </from>
                  <to>
                    <xdr:col>14</xdr:col>
                    <xdr:colOff>1638300</xdr:colOff>
                    <xdr:row>12</xdr:row>
                    <xdr:rowOff>209550</xdr:rowOff>
                  </to>
                </anchor>
              </controlPr>
            </control>
          </mc:Choice>
        </mc:AlternateContent>
        <mc:AlternateContent xmlns:mc="http://schemas.openxmlformats.org/markup-compatibility/2006">
          <mc:Choice Requires="x14">
            <control shapeId="4143" r:id="rId15" name="Check Box 47">
              <controlPr defaultSize="0" autoFill="0" autoLine="0" autoPict="0">
                <anchor moveWithCells="1">
                  <from>
                    <xdr:col>13</xdr:col>
                    <xdr:colOff>47625</xdr:colOff>
                    <xdr:row>13</xdr:row>
                    <xdr:rowOff>9525</xdr:rowOff>
                  </from>
                  <to>
                    <xdr:col>14</xdr:col>
                    <xdr:colOff>1638300</xdr:colOff>
                    <xdr:row>13</xdr:row>
                    <xdr:rowOff>209550</xdr:rowOff>
                  </to>
                </anchor>
              </controlPr>
            </control>
          </mc:Choice>
        </mc:AlternateContent>
        <mc:AlternateContent xmlns:mc="http://schemas.openxmlformats.org/markup-compatibility/2006">
          <mc:Choice Requires="x14">
            <control shapeId="4145" r:id="rId16" name="Check Box 49">
              <controlPr defaultSize="0" autoFill="0" autoLine="0" autoPict="0">
                <anchor moveWithCells="1">
                  <from>
                    <xdr:col>13</xdr:col>
                    <xdr:colOff>47625</xdr:colOff>
                    <xdr:row>14</xdr:row>
                    <xdr:rowOff>9525</xdr:rowOff>
                  </from>
                  <to>
                    <xdr:col>14</xdr:col>
                    <xdr:colOff>1638300</xdr:colOff>
                    <xdr:row>14</xdr:row>
                    <xdr:rowOff>209550</xdr:rowOff>
                  </to>
                </anchor>
              </controlPr>
            </control>
          </mc:Choice>
        </mc:AlternateContent>
        <mc:AlternateContent xmlns:mc="http://schemas.openxmlformats.org/markup-compatibility/2006">
          <mc:Choice Requires="x14">
            <control shapeId="4147" r:id="rId17" name="Check Box 51">
              <controlPr defaultSize="0" autoFill="0" autoLine="0" autoPict="0">
                <anchor moveWithCells="1">
                  <from>
                    <xdr:col>13</xdr:col>
                    <xdr:colOff>47625</xdr:colOff>
                    <xdr:row>15</xdr:row>
                    <xdr:rowOff>9525</xdr:rowOff>
                  </from>
                  <to>
                    <xdr:col>14</xdr:col>
                    <xdr:colOff>1638300</xdr:colOff>
                    <xdr:row>15</xdr:row>
                    <xdr:rowOff>209550</xdr:rowOff>
                  </to>
                </anchor>
              </controlPr>
            </control>
          </mc:Choice>
        </mc:AlternateContent>
        <mc:AlternateContent xmlns:mc="http://schemas.openxmlformats.org/markup-compatibility/2006">
          <mc:Choice Requires="x14">
            <control shapeId="4149" r:id="rId18" name="Check Box 53">
              <controlPr defaultSize="0" autoFill="0" autoLine="0" autoPict="0">
                <anchor moveWithCells="1">
                  <from>
                    <xdr:col>13</xdr:col>
                    <xdr:colOff>47625</xdr:colOff>
                    <xdr:row>16</xdr:row>
                    <xdr:rowOff>9525</xdr:rowOff>
                  </from>
                  <to>
                    <xdr:col>14</xdr:col>
                    <xdr:colOff>1638300</xdr:colOff>
                    <xdr:row>16</xdr:row>
                    <xdr:rowOff>209550</xdr:rowOff>
                  </to>
                </anchor>
              </controlPr>
            </control>
          </mc:Choice>
        </mc:AlternateContent>
        <mc:AlternateContent xmlns:mc="http://schemas.openxmlformats.org/markup-compatibility/2006">
          <mc:Choice Requires="x14">
            <control shapeId="4151" r:id="rId19" name="Check Box 55">
              <controlPr defaultSize="0" autoFill="0" autoLine="0" autoPict="0">
                <anchor moveWithCells="1">
                  <from>
                    <xdr:col>13</xdr:col>
                    <xdr:colOff>47625</xdr:colOff>
                    <xdr:row>17</xdr:row>
                    <xdr:rowOff>9525</xdr:rowOff>
                  </from>
                  <to>
                    <xdr:col>14</xdr:col>
                    <xdr:colOff>1638300</xdr:colOff>
                    <xdr:row>17</xdr:row>
                    <xdr:rowOff>209550</xdr:rowOff>
                  </to>
                </anchor>
              </controlPr>
            </control>
          </mc:Choice>
        </mc:AlternateContent>
        <mc:AlternateContent xmlns:mc="http://schemas.openxmlformats.org/markup-compatibility/2006">
          <mc:Choice Requires="x14">
            <control shapeId="4153" r:id="rId20" name="Check Box 57">
              <controlPr defaultSize="0" autoFill="0" autoLine="0" autoPict="0">
                <anchor moveWithCells="1">
                  <from>
                    <xdr:col>13</xdr:col>
                    <xdr:colOff>47625</xdr:colOff>
                    <xdr:row>18</xdr:row>
                    <xdr:rowOff>9525</xdr:rowOff>
                  </from>
                  <to>
                    <xdr:col>14</xdr:col>
                    <xdr:colOff>1638300</xdr:colOff>
                    <xdr:row>18</xdr:row>
                    <xdr:rowOff>209550</xdr:rowOff>
                  </to>
                </anchor>
              </controlPr>
            </control>
          </mc:Choice>
        </mc:AlternateContent>
        <mc:AlternateContent xmlns:mc="http://schemas.openxmlformats.org/markup-compatibility/2006">
          <mc:Choice Requires="x14">
            <control shapeId="4155" r:id="rId21" name="Check Box 59">
              <controlPr defaultSize="0" autoFill="0" autoLine="0" autoPict="0">
                <anchor moveWithCells="1">
                  <from>
                    <xdr:col>13</xdr:col>
                    <xdr:colOff>47625</xdr:colOff>
                    <xdr:row>19</xdr:row>
                    <xdr:rowOff>9525</xdr:rowOff>
                  </from>
                  <to>
                    <xdr:col>14</xdr:col>
                    <xdr:colOff>1638300</xdr:colOff>
                    <xdr:row>19</xdr:row>
                    <xdr:rowOff>209550</xdr:rowOff>
                  </to>
                </anchor>
              </controlPr>
            </control>
          </mc:Choice>
        </mc:AlternateContent>
        <mc:AlternateContent xmlns:mc="http://schemas.openxmlformats.org/markup-compatibility/2006">
          <mc:Choice Requires="x14">
            <control shapeId="4157" r:id="rId22" name="Check Box 61">
              <controlPr defaultSize="0" autoFill="0" autoLine="0" autoPict="0">
                <anchor moveWithCells="1">
                  <from>
                    <xdr:col>13</xdr:col>
                    <xdr:colOff>47625</xdr:colOff>
                    <xdr:row>20</xdr:row>
                    <xdr:rowOff>9525</xdr:rowOff>
                  </from>
                  <to>
                    <xdr:col>14</xdr:col>
                    <xdr:colOff>1638300</xdr:colOff>
                    <xdr:row>20</xdr:row>
                    <xdr:rowOff>209550</xdr:rowOff>
                  </to>
                </anchor>
              </controlPr>
            </control>
          </mc:Choice>
        </mc:AlternateContent>
        <mc:AlternateContent xmlns:mc="http://schemas.openxmlformats.org/markup-compatibility/2006">
          <mc:Choice Requires="x14">
            <control shapeId="4159" r:id="rId23" name="Check Box 63">
              <controlPr defaultSize="0" autoFill="0" autoLine="0" autoPict="0">
                <anchor moveWithCells="1">
                  <from>
                    <xdr:col>13</xdr:col>
                    <xdr:colOff>47625</xdr:colOff>
                    <xdr:row>21</xdr:row>
                    <xdr:rowOff>9525</xdr:rowOff>
                  </from>
                  <to>
                    <xdr:col>14</xdr:col>
                    <xdr:colOff>1638300</xdr:colOff>
                    <xdr:row>21</xdr:row>
                    <xdr:rowOff>209550</xdr:rowOff>
                  </to>
                </anchor>
              </controlPr>
            </control>
          </mc:Choice>
        </mc:AlternateContent>
        <mc:AlternateContent xmlns:mc="http://schemas.openxmlformats.org/markup-compatibility/2006">
          <mc:Choice Requires="x14">
            <control shapeId="4161" r:id="rId24" name="Check Box 65">
              <controlPr defaultSize="0" autoFill="0" autoLine="0" autoPict="0">
                <anchor moveWithCells="1">
                  <from>
                    <xdr:col>13</xdr:col>
                    <xdr:colOff>47625</xdr:colOff>
                    <xdr:row>22</xdr:row>
                    <xdr:rowOff>9525</xdr:rowOff>
                  </from>
                  <to>
                    <xdr:col>14</xdr:col>
                    <xdr:colOff>1638300</xdr:colOff>
                    <xdr:row>22</xdr:row>
                    <xdr:rowOff>209550</xdr:rowOff>
                  </to>
                </anchor>
              </controlPr>
            </control>
          </mc:Choice>
        </mc:AlternateContent>
        <mc:AlternateContent xmlns:mc="http://schemas.openxmlformats.org/markup-compatibility/2006">
          <mc:Choice Requires="x14">
            <control shapeId="4163" r:id="rId25" name="Check Box 67">
              <controlPr defaultSize="0" autoFill="0" autoLine="0" autoPict="0">
                <anchor moveWithCells="1">
                  <from>
                    <xdr:col>13</xdr:col>
                    <xdr:colOff>47625</xdr:colOff>
                    <xdr:row>23</xdr:row>
                    <xdr:rowOff>9525</xdr:rowOff>
                  </from>
                  <to>
                    <xdr:col>14</xdr:col>
                    <xdr:colOff>1638300</xdr:colOff>
                    <xdr:row>23</xdr:row>
                    <xdr:rowOff>209550</xdr:rowOff>
                  </to>
                </anchor>
              </controlPr>
            </control>
          </mc:Choice>
        </mc:AlternateContent>
        <mc:AlternateContent xmlns:mc="http://schemas.openxmlformats.org/markup-compatibility/2006">
          <mc:Choice Requires="x14">
            <control shapeId="4165" r:id="rId26" name="Check Box 69">
              <controlPr defaultSize="0" autoFill="0" autoLine="0" autoPict="0">
                <anchor moveWithCells="1">
                  <from>
                    <xdr:col>13</xdr:col>
                    <xdr:colOff>47625</xdr:colOff>
                    <xdr:row>24</xdr:row>
                    <xdr:rowOff>9525</xdr:rowOff>
                  </from>
                  <to>
                    <xdr:col>14</xdr:col>
                    <xdr:colOff>1638300</xdr:colOff>
                    <xdr:row>24</xdr:row>
                    <xdr:rowOff>209550</xdr:rowOff>
                  </to>
                </anchor>
              </controlPr>
            </control>
          </mc:Choice>
        </mc:AlternateContent>
        <mc:AlternateContent xmlns:mc="http://schemas.openxmlformats.org/markup-compatibility/2006">
          <mc:Choice Requires="x14">
            <control shapeId="4167" r:id="rId27" name="Check Box 71">
              <controlPr defaultSize="0" autoFill="0" autoLine="0" autoPict="0">
                <anchor moveWithCells="1">
                  <from>
                    <xdr:col>13</xdr:col>
                    <xdr:colOff>47625</xdr:colOff>
                    <xdr:row>25</xdr:row>
                    <xdr:rowOff>9525</xdr:rowOff>
                  </from>
                  <to>
                    <xdr:col>14</xdr:col>
                    <xdr:colOff>1638300</xdr:colOff>
                    <xdr:row>25</xdr:row>
                    <xdr:rowOff>209550</xdr:rowOff>
                  </to>
                </anchor>
              </controlPr>
            </control>
          </mc:Choice>
        </mc:AlternateContent>
        <mc:AlternateContent xmlns:mc="http://schemas.openxmlformats.org/markup-compatibility/2006">
          <mc:Choice Requires="x14">
            <control shapeId="4169" r:id="rId28" name="Check Box 73">
              <controlPr defaultSize="0" autoFill="0" autoLine="0" autoPict="0">
                <anchor moveWithCells="1">
                  <from>
                    <xdr:col>13</xdr:col>
                    <xdr:colOff>47625</xdr:colOff>
                    <xdr:row>26</xdr:row>
                    <xdr:rowOff>9525</xdr:rowOff>
                  </from>
                  <to>
                    <xdr:col>14</xdr:col>
                    <xdr:colOff>1638300</xdr:colOff>
                    <xdr:row>26</xdr:row>
                    <xdr:rowOff>209550</xdr:rowOff>
                  </to>
                </anchor>
              </controlPr>
            </control>
          </mc:Choice>
        </mc:AlternateContent>
        <mc:AlternateContent xmlns:mc="http://schemas.openxmlformats.org/markup-compatibility/2006">
          <mc:Choice Requires="x14">
            <control shapeId="4562" r:id="rId29" name="Option Button 466">
              <controlPr defaultSize="0" autoFill="0" autoLine="0" autoPict="0">
                <anchor moveWithCells="1">
                  <from>
                    <xdr:col>26</xdr:col>
                    <xdr:colOff>0</xdr:colOff>
                    <xdr:row>2</xdr:row>
                    <xdr:rowOff>0</xdr:rowOff>
                  </from>
                  <to>
                    <xdr:col>27</xdr:col>
                    <xdr:colOff>9525</xdr:colOff>
                    <xdr:row>2</xdr:row>
                    <xdr:rowOff>209550</xdr:rowOff>
                  </to>
                </anchor>
              </controlPr>
            </control>
          </mc:Choice>
        </mc:AlternateContent>
        <mc:AlternateContent xmlns:mc="http://schemas.openxmlformats.org/markup-compatibility/2006">
          <mc:Choice Requires="x14">
            <control shapeId="4564" r:id="rId30" name="Option Button 468">
              <controlPr defaultSize="0" autoFill="0" autoLine="0" autoPict="0">
                <anchor moveWithCells="1">
                  <from>
                    <xdr:col>26</xdr:col>
                    <xdr:colOff>0</xdr:colOff>
                    <xdr:row>3</xdr:row>
                    <xdr:rowOff>0</xdr:rowOff>
                  </from>
                  <to>
                    <xdr:col>27</xdr:col>
                    <xdr:colOff>9525</xdr:colOff>
                    <xdr:row>3</xdr:row>
                    <xdr:rowOff>209550</xdr:rowOff>
                  </to>
                </anchor>
              </controlPr>
            </control>
          </mc:Choice>
        </mc:AlternateContent>
        <mc:AlternateContent xmlns:mc="http://schemas.openxmlformats.org/markup-compatibility/2006">
          <mc:Choice Requires="x14">
            <control shapeId="4566" r:id="rId31" name="Option Button 470">
              <controlPr defaultSize="0" autoFill="0" autoLine="0" autoPict="0">
                <anchor moveWithCells="1">
                  <from>
                    <xdr:col>26</xdr:col>
                    <xdr:colOff>0</xdr:colOff>
                    <xdr:row>4</xdr:row>
                    <xdr:rowOff>0</xdr:rowOff>
                  </from>
                  <to>
                    <xdr:col>27</xdr:col>
                    <xdr:colOff>9525</xdr:colOff>
                    <xdr:row>4</xdr:row>
                    <xdr:rowOff>209550</xdr:rowOff>
                  </to>
                </anchor>
              </controlPr>
            </control>
          </mc:Choice>
        </mc:AlternateContent>
        <mc:AlternateContent xmlns:mc="http://schemas.openxmlformats.org/markup-compatibility/2006">
          <mc:Choice Requires="x14">
            <control shapeId="4568" r:id="rId32" name="Option Button 472">
              <controlPr defaultSize="0" autoFill="0" autoLine="0" autoPict="0">
                <anchor moveWithCells="1">
                  <from>
                    <xdr:col>26</xdr:col>
                    <xdr:colOff>0</xdr:colOff>
                    <xdr:row>5</xdr:row>
                    <xdr:rowOff>0</xdr:rowOff>
                  </from>
                  <to>
                    <xdr:col>27</xdr:col>
                    <xdr:colOff>9525</xdr:colOff>
                    <xdr:row>5</xdr:row>
                    <xdr:rowOff>209550</xdr:rowOff>
                  </to>
                </anchor>
              </controlPr>
            </control>
          </mc:Choice>
        </mc:AlternateContent>
        <mc:AlternateContent xmlns:mc="http://schemas.openxmlformats.org/markup-compatibility/2006">
          <mc:Choice Requires="x14">
            <control shapeId="4570" r:id="rId33" name="Option Button 474">
              <controlPr defaultSize="0" autoFill="0" autoLine="0" autoPict="0">
                <anchor moveWithCells="1">
                  <from>
                    <xdr:col>26</xdr:col>
                    <xdr:colOff>0</xdr:colOff>
                    <xdr:row>6</xdr:row>
                    <xdr:rowOff>0</xdr:rowOff>
                  </from>
                  <to>
                    <xdr:col>27</xdr:col>
                    <xdr:colOff>9525</xdr:colOff>
                    <xdr:row>6</xdr:row>
                    <xdr:rowOff>209550</xdr:rowOff>
                  </to>
                </anchor>
              </controlPr>
            </control>
          </mc:Choice>
        </mc:AlternateContent>
        <mc:AlternateContent xmlns:mc="http://schemas.openxmlformats.org/markup-compatibility/2006">
          <mc:Choice Requires="x14">
            <control shapeId="4576" r:id="rId34" name="Option Button 480">
              <controlPr defaultSize="0" autoFill="0" autoLine="0" autoPict="0">
                <anchor moveWithCells="1">
                  <from>
                    <xdr:col>26</xdr:col>
                    <xdr:colOff>0</xdr:colOff>
                    <xdr:row>7</xdr:row>
                    <xdr:rowOff>0</xdr:rowOff>
                  </from>
                  <to>
                    <xdr:col>27</xdr:col>
                    <xdr:colOff>9525</xdr:colOff>
                    <xdr:row>7</xdr:row>
                    <xdr:rowOff>209550</xdr:rowOff>
                  </to>
                </anchor>
              </controlPr>
            </control>
          </mc:Choice>
        </mc:AlternateContent>
        <mc:AlternateContent xmlns:mc="http://schemas.openxmlformats.org/markup-compatibility/2006">
          <mc:Choice Requires="x14">
            <control shapeId="4577" r:id="rId35" name="Option Button 481">
              <controlPr defaultSize="0" autoFill="0" autoLine="0" autoPict="0">
                <anchor moveWithCells="1">
                  <from>
                    <xdr:col>26</xdr:col>
                    <xdr:colOff>0</xdr:colOff>
                    <xdr:row>8</xdr:row>
                    <xdr:rowOff>0</xdr:rowOff>
                  </from>
                  <to>
                    <xdr:col>27</xdr:col>
                    <xdr:colOff>9525</xdr:colOff>
                    <xdr:row>8</xdr:row>
                    <xdr:rowOff>209550</xdr:rowOff>
                  </to>
                </anchor>
              </controlPr>
            </control>
          </mc:Choice>
        </mc:AlternateContent>
        <mc:AlternateContent xmlns:mc="http://schemas.openxmlformats.org/markup-compatibility/2006">
          <mc:Choice Requires="x14">
            <control shapeId="4578" r:id="rId36" name="Option Button 482">
              <controlPr defaultSize="0" autoFill="0" autoLine="0" autoPict="0">
                <anchor moveWithCells="1">
                  <from>
                    <xdr:col>26</xdr:col>
                    <xdr:colOff>0</xdr:colOff>
                    <xdr:row>9</xdr:row>
                    <xdr:rowOff>0</xdr:rowOff>
                  </from>
                  <to>
                    <xdr:col>27</xdr:col>
                    <xdr:colOff>9525</xdr:colOff>
                    <xdr:row>9</xdr:row>
                    <xdr:rowOff>209550</xdr:rowOff>
                  </to>
                </anchor>
              </controlPr>
            </control>
          </mc:Choice>
        </mc:AlternateContent>
        <mc:AlternateContent xmlns:mc="http://schemas.openxmlformats.org/markup-compatibility/2006">
          <mc:Choice Requires="x14">
            <control shapeId="4579" r:id="rId37" name="Option Button 483">
              <controlPr defaultSize="0" autoFill="0" autoLine="0" autoPict="0">
                <anchor moveWithCells="1">
                  <from>
                    <xdr:col>26</xdr:col>
                    <xdr:colOff>0</xdr:colOff>
                    <xdr:row>10</xdr:row>
                    <xdr:rowOff>0</xdr:rowOff>
                  </from>
                  <to>
                    <xdr:col>27</xdr:col>
                    <xdr:colOff>9525</xdr:colOff>
                    <xdr:row>10</xdr:row>
                    <xdr:rowOff>209550</xdr:rowOff>
                  </to>
                </anchor>
              </controlPr>
            </control>
          </mc:Choice>
        </mc:AlternateContent>
        <mc:AlternateContent xmlns:mc="http://schemas.openxmlformats.org/markup-compatibility/2006">
          <mc:Choice Requires="x14">
            <control shapeId="4580" r:id="rId38" name="Option Button 484">
              <controlPr defaultSize="0" autoFill="0" autoLine="0" autoPict="0">
                <anchor moveWithCells="1">
                  <from>
                    <xdr:col>26</xdr:col>
                    <xdr:colOff>0</xdr:colOff>
                    <xdr:row>11</xdr:row>
                    <xdr:rowOff>0</xdr:rowOff>
                  </from>
                  <to>
                    <xdr:col>27</xdr:col>
                    <xdr:colOff>9525</xdr:colOff>
                    <xdr:row>11</xdr:row>
                    <xdr:rowOff>209550</xdr:rowOff>
                  </to>
                </anchor>
              </controlPr>
            </control>
          </mc:Choice>
        </mc:AlternateContent>
        <mc:AlternateContent xmlns:mc="http://schemas.openxmlformats.org/markup-compatibility/2006">
          <mc:Choice Requires="x14">
            <control shapeId="4586" r:id="rId39" name="Option Button 490">
              <controlPr defaultSize="0" autoFill="0" autoLine="0" autoPict="0">
                <anchor moveWithCells="1">
                  <from>
                    <xdr:col>26</xdr:col>
                    <xdr:colOff>0</xdr:colOff>
                    <xdr:row>12</xdr:row>
                    <xdr:rowOff>0</xdr:rowOff>
                  </from>
                  <to>
                    <xdr:col>27</xdr:col>
                    <xdr:colOff>9525</xdr:colOff>
                    <xdr:row>12</xdr:row>
                    <xdr:rowOff>209550</xdr:rowOff>
                  </to>
                </anchor>
              </controlPr>
            </control>
          </mc:Choice>
        </mc:AlternateContent>
        <mc:AlternateContent xmlns:mc="http://schemas.openxmlformats.org/markup-compatibility/2006">
          <mc:Choice Requires="x14">
            <control shapeId="4587" r:id="rId40" name="Option Button 491">
              <controlPr defaultSize="0" autoFill="0" autoLine="0" autoPict="0">
                <anchor moveWithCells="1">
                  <from>
                    <xdr:col>26</xdr:col>
                    <xdr:colOff>0</xdr:colOff>
                    <xdr:row>13</xdr:row>
                    <xdr:rowOff>0</xdr:rowOff>
                  </from>
                  <to>
                    <xdr:col>27</xdr:col>
                    <xdr:colOff>9525</xdr:colOff>
                    <xdr:row>13</xdr:row>
                    <xdr:rowOff>209550</xdr:rowOff>
                  </to>
                </anchor>
              </controlPr>
            </control>
          </mc:Choice>
        </mc:AlternateContent>
        <mc:AlternateContent xmlns:mc="http://schemas.openxmlformats.org/markup-compatibility/2006">
          <mc:Choice Requires="x14">
            <control shapeId="4588" r:id="rId41" name="Option Button 492">
              <controlPr defaultSize="0" autoFill="0" autoLine="0" autoPict="0">
                <anchor moveWithCells="1">
                  <from>
                    <xdr:col>26</xdr:col>
                    <xdr:colOff>0</xdr:colOff>
                    <xdr:row>14</xdr:row>
                    <xdr:rowOff>0</xdr:rowOff>
                  </from>
                  <to>
                    <xdr:col>27</xdr:col>
                    <xdr:colOff>9525</xdr:colOff>
                    <xdr:row>14</xdr:row>
                    <xdr:rowOff>209550</xdr:rowOff>
                  </to>
                </anchor>
              </controlPr>
            </control>
          </mc:Choice>
        </mc:AlternateContent>
        <mc:AlternateContent xmlns:mc="http://schemas.openxmlformats.org/markup-compatibility/2006">
          <mc:Choice Requires="x14">
            <control shapeId="4589" r:id="rId42" name="Option Button 493">
              <controlPr defaultSize="0" autoFill="0" autoLine="0" autoPict="0">
                <anchor moveWithCells="1">
                  <from>
                    <xdr:col>26</xdr:col>
                    <xdr:colOff>0</xdr:colOff>
                    <xdr:row>15</xdr:row>
                    <xdr:rowOff>0</xdr:rowOff>
                  </from>
                  <to>
                    <xdr:col>27</xdr:col>
                    <xdr:colOff>9525</xdr:colOff>
                    <xdr:row>15</xdr:row>
                    <xdr:rowOff>209550</xdr:rowOff>
                  </to>
                </anchor>
              </controlPr>
            </control>
          </mc:Choice>
        </mc:AlternateContent>
        <mc:AlternateContent xmlns:mc="http://schemas.openxmlformats.org/markup-compatibility/2006">
          <mc:Choice Requires="x14">
            <control shapeId="4590" r:id="rId43" name="Option Button 494">
              <controlPr defaultSize="0" autoFill="0" autoLine="0" autoPict="0">
                <anchor moveWithCells="1">
                  <from>
                    <xdr:col>26</xdr:col>
                    <xdr:colOff>0</xdr:colOff>
                    <xdr:row>16</xdr:row>
                    <xdr:rowOff>0</xdr:rowOff>
                  </from>
                  <to>
                    <xdr:col>27</xdr:col>
                    <xdr:colOff>9525</xdr:colOff>
                    <xdr:row>16</xdr:row>
                    <xdr:rowOff>209550</xdr:rowOff>
                  </to>
                </anchor>
              </controlPr>
            </control>
          </mc:Choice>
        </mc:AlternateContent>
        <mc:AlternateContent xmlns:mc="http://schemas.openxmlformats.org/markup-compatibility/2006">
          <mc:Choice Requires="x14">
            <control shapeId="4596" r:id="rId44" name="Option Button 500">
              <controlPr defaultSize="0" autoFill="0" autoLine="0" autoPict="0">
                <anchor moveWithCells="1">
                  <from>
                    <xdr:col>26</xdr:col>
                    <xdr:colOff>0</xdr:colOff>
                    <xdr:row>17</xdr:row>
                    <xdr:rowOff>0</xdr:rowOff>
                  </from>
                  <to>
                    <xdr:col>27</xdr:col>
                    <xdr:colOff>9525</xdr:colOff>
                    <xdr:row>17</xdr:row>
                    <xdr:rowOff>209550</xdr:rowOff>
                  </to>
                </anchor>
              </controlPr>
            </control>
          </mc:Choice>
        </mc:AlternateContent>
        <mc:AlternateContent xmlns:mc="http://schemas.openxmlformats.org/markup-compatibility/2006">
          <mc:Choice Requires="x14">
            <control shapeId="4597" r:id="rId45" name="Option Button 501">
              <controlPr defaultSize="0" autoFill="0" autoLine="0" autoPict="0">
                <anchor moveWithCells="1">
                  <from>
                    <xdr:col>26</xdr:col>
                    <xdr:colOff>0</xdr:colOff>
                    <xdr:row>18</xdr:row>
                    <xdr:rowOff>0</xdr:rowOff>
                  </from>
                  <to>
                    <xdr:col>27</xdr:col>
                    <xdr:colOff>9525</xdr:colOff>
                    <xdr:row>18</xdr:row>
                    <xdr:rowOff>209550</xdr:rowOff>
                  </to>
                </anchor>
              </controlPr>
            </control>
          </mc:Choice>
        </mc:AlternateContent>
        <mc:AlternateContent xmlns:mc="http://schemas.openxmlformats.org/markup-compatibility/2006">
          <mc:Choice Requires="x14">
            <control shapeId="4598" r:id="rId46" name="Option Button 502">
              <controlPr defaultSize="0" autoFill="0" autoLine="0" autoPict="0">
                <anchor moveWithCells="1">
                  <from>
                    <xdr:col>26</xdr:col>
                    <xdr:colOff>0</xdr:colOff>
                    <xdr:row>19</xdr:row>
                    <xdr:rowOff>0</xdr:rowOff>
                  </from>
                  <to>
                    <xdr:col>27</xdr:col>
                    <xdr:colOff>9525</xdr:colOff>
                    <xdr:row>19</xdr:row>
                    <xdr:rowOff>209550</xdr:rowOff>
                  </to>
                </anchor>
              </controlPr>
            </control>
          </mc:Choice>
        </mc:AlternateContent>
        <mc:AlternateContent xmlns:mc="http://schemas.openxmlformats.org/markup-compatibility/2006">
          <mc:Choice Requires="x14">
            <control shapeId="4599" r:id="rId47" name="Option Button 503">
              <controlPr defaultSize="0" autoFill="0" autoLine="0" autoPict="0">
                <anchor moveWithCells="1">
                  <from>
                    <xdr:col>26</xdr:col>
                    <xdr:colOff>0</xdr:colOff>
                    <xdr:row>20</xdr:row>
                    <xdr:rowOff>0</xdr:rowOff>
                  </from>
                  <to>
                    <xdr:col>27</xdr:col>
                    <xdr:colOff>9525</xdr:colOff>
                    <xdr:row>20</xdr:row>
                    <xdr:rowOff>209550</xdr:rowOff>
                  </to>
                </anchor>
              </controlPr>
            </control>
          </mc:Choice>
        </mc:AlternateContent>
        <mc:AlternateContent xmlns:mc="http://schemas.openxmlformats.org/markup-compatibility/2006">
          <mc:Choice Requires="x14">
            <control shapeId="4600" r:id="rId48" name="Option Button 504">
              <controlPr defaultSize="0" autoFill="0" autoLine="0" autoPict="0">
                <anchor moveWithCells="1">
                  <from>
                    <xdr:col>26</xdr:col>
                    <xdr:colOff>0</xdr:colOff>
                    <xdr:row>21</xdr:row>
                    <xdr:rowOff>0</xdr:rowOff>
                  </from>
                  <to>
                    <xdr:col>27</xdr:col>
                    <xdr:colOff>9525</xdr:colOff>
                    <xdr:row>21</xdr:row>
                    <xdr:rowOff>209550</xdr:rowOff>
                  </to>
                </anchor>
              </controlPr>
            </control>
          </mc:Choice>
        </mc:AlternateContent>
        <mc:AlternateContent xmlns:mc="http://schemas.openxmlformats.org/markup-compatibility/2006">
          <mc:Choice Requires="x14">
            <control shapeId="4606" r:id="rId49" name="Option Button 510">
              <controlPr defaultSize="0" autoFill="0" autoLine="0" autoPict="0">
                <anchor moveWithCells="1">
                  <from>
                    <xdr:col>26</xdr:col>
                    <xdr:colOff>0</xdr:colOff>
                    <xdr:row>22</xdr:row>
                    <xdr:rowOff>0</xdr:rowOff>
                  </from>
                  <to>
                    <xdr:col>27</xdr:col>
                    <xdr:colOff>9525</xdr:colOff>
                    <xdr:row>22</xdr:row>
                    <xdr:rowOff>209550</xdr:rowOff>
                  </to>
                </anchor>
              </controlPr>
            </control>
          </mc:Choice>
        </mc:AlternateContent>
        <mc:AlternateContent xmlns:mc="http://schemas.openxmlformats.org/markup-compatibility/2006">
          <mc:Choice Requires="x14">
            <control shapeId="4607" r:id="rId50" name="Option Button 511">
              <controlPr defaultSize="0" autoFill="0" autoLine="0" autoPict="0">
                <anchor moveWithCells="1">
                  <from>
                    <xdr:col>26</xdr:col>
                    <xdr:colOff>0</xdr:colOff>
                    <xdr:row>23</xdr:row>
                    <xdr:rowOff>0</xdr:rowOff>
                  </from>
                  <to>
                    <xdr:col>27</xdr:col>
                    <xdr:colOff>9525</xdr:colOff>
                    <xdr:row>23</xdr:row>
                    <xdr:rowOff>209550</xdr:rowOff>
                  </to>
                </anchor>
              </controlPr>
            </control>
          </mc:Choice>
        </mc:AlternateContent>
        <mc:AlternateContent xmlns:mc="http://schemas.openxmlformats.org/markup-compatibility/2006">
          <mc:Choice Requires="x14">
            <control shapeId="4608" r:id="rId51" name="Option Button 512">
              <controlPr defaultSize="0" autoFill="0" autoLine="0" autoPict="0">
                <anchor moveWithCells="1">
                  <from>
                    <xdr:col>26</xdr:col>
                    <xdr:colOff>0</xdr:colOff>
                    <xdr:row>24</xdr:row>
                    <xdr:rowOff>0</xdr:rowOff>
                  </from>
                  <to>
                    <xdr:col>27</xdr:col>
                    <xdr:colOff>9525</xdr:colOff>
                    <xdr:row>24</xdr:row>
                    <xdr:rowOff>209550</xdr:rowOff>
                  </to>
                </anchor>
              </controlPr>
            </control>
          </mc:Choice>
        </mc:AlternateContent>
        <mc:AlternateContent xmlns:mc="http://schemas.openxmlformats.org/markup-compatibility/2006">
          <mc:Choice Requires="x14">
            <control shapeId="4609" r:id="rId52" name="Option Button 513">
              <controlPr defaultSize="0" autoFill="0" autoLine="0" autoPict="0">
                <anchor moveWithCells="1">
                  <from>
                    <xdr:col>26</xdr:col>
                    <xdr:colOff>0</xdr:colOff>
                    <xdr:row>25</xdr:row>
                    <xdr:rowOff>0</xdr:rowOff>
                  </from>
                  <to>
                    <xdr:col>27</xdr:col>
                    <xdr:colOff>9525</xdr:colOff>
                    <xdr:row>25</xdr:row>
                    <xdr:rowOff>209550</xdr:rowOff>
                  </to>
                </anchor>
              </controlPr>
            </control>
          </mc:Choice>
        </mc:AlternateContent>
        <mc:AlternateContent xmlns:mc="http://schemas.openxmlformats.org/markup-compatibility/2006">
          <mc:Choice Requires="x14">
            <control shapeId="4610" r:id="rId53" name="Option Button 514">
              <controlPr defaultSize="0" autoFill="0" autoLine="0" autoPict="0">
                <anchor moveWithCells="1">
                  <from>
                    <xdr:col>26</xdr:col>
                    <xdr:colOff>0</xdr:colOff>
                    <xdr:row>26</xdr:row>
                    <xdr:rowOff>0</xdr:rowOff>
                  </from>
                  <to>
                    <xdr:col>27</xdr:col>
                    <xdr:colOff>9525</xdr:colOff>
                    <xdr:row>26</xdr:row>
                    <xdr:rowOff>209550</xdr:rowOff>
                  </to>
                </anchor>
              </controlPr>
            </control>
          </mc:Choice>
        </mc:AlternateContent>
        <mc:AlternateContent xmlns:mc="http://schemas.openxmlformats.org/markup-compatibility/2006">
          <mc:Choice Requires="x14">
            <control shapeId="4744" r:id="rId54" name="Check Box 648">
              <controlPr defaultSize="0" autoFill="0" autoLine="0" autoPict="0">
                <anchor moveWithCells="1">
                  <from>
                    <xdr:col>13</xdr:col>
                    <xdr:colOff>47625</xdr:colOff>
                    <xdr:row>27</xdr:row>
                    <xdr:rowOff>9525</xdr:rowOff>
                  </from>
                  <to>
                    <xdr:col>14</xdr:col>
                    <xdr:colOff>1638300</xdr:colOff>
                    <xdr:row>27</xdr:row>
                    <xdr:rowOff>209550</xdr:rowOff>
                  </to>
                </anchor>
              </controlPr>
            </control>
          </mc:Choice>
        </mc:AlternateContent>
        <mc:AlternateContent xmlns:mc="http://schemas.openxmlformats.org/markup-compatibility/2006">
          <mc:Choice Requires="x14">
            <control shapeId="4745" r:id="rId55" name="Check Box 649">
              <controlPr defaultSize="0" autoFill="0" autoLine="0" autoPict="0">
                <anchor moveWithCells="1">
                  <from>
                    <xdr:col>13</xdr:col>
                    <xdr:colOff>47625</xdr:colOff>
                    <xdr:row>28</xdr:row>
                    <xdr:rowOff>9525</xdr:rowOff>
                  </from>
                  <to>
                    <xdr:col>14</xdr:col>
                    <xdr:colOff>1638300</xdr:colOff>
                    <xdr:row>28</xdr:row>
                    <xdr:rowOff>209550</xdr:rowOff>
                  </to>
                </anchor>
              </controlPr>
            </control>
          </mc:Choice>
        </mc:AlternateContent>
        <mc:AlternateContent xmlns:mc="http://schemas.openxmlformats.org/markup-compatibility/2006">
          <mc:Choice Requires="x14">
            <control shapeId="4750" r:id="rId56" name="Option Button 654">
              <controlPr defaultSize="0" autoFill="0" autoLine="0" autoPict="0">
                <anchor moveWithCells="1">
                  <from>
                    <xdr:col>26</xdr:col>
                    <xdr:colOff>0</xdr:colOff>
                    <xdr:row>27</xdr:row>
                    <xdr:rowOff>0</xdr:rowOff>
                  </from>
                  <to>
                    <xdr:col>27</xdr:col>
                    <xdr:colOff>9525</xdr:colOff>
                    <xdr:row>27</xdr:row>
                    <xdr:rowOff>209550</xdr:rowOff>
                  </to>
                </anchor>
              </controlPr>
            </control>
          </mc:Choice>
        </mc:AlternateContent>
        <mc:AlternateContent xmlns:mc="http://schemas.openxmlformats.org/markup-compatibility/2006">
          <mc:Choice Requires="x14">
            <control shapeId="4752" r:id="rId57" name="Option Button 656">
              <controlPr defaultSize="0" autoFill="0" autoLine="0" autoPict="0">
                <anchor moveWithCells="1">
                  <from>
                    <xdr:col>26</xdr:col>
                    <xdr:colOff>0</xdr:colOff>
                    <xdr:row>28</xdr:row>
                    <xdr:rowOff>0</xdr:rowOff>
                  </from>
                  <to>
                    <xdr:col>27</xdr:col>
                    <xdr:colOff>9525</xdr:colOff>
                    <xdr:row>28</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ET145"/>
  <sheetViews>
    <sheetView showGridLines="0" showRowColHeaders="0" zoomScaleNormal="100" workbookViewId="0"/>
  </sheetViews>
  <sheetFormatPr defaultColWidth="0" defaultRowHeight="17.25" customHeight="1" x14ac:dyDescent="0.25"/>
  <cols>
    <col min="1" max="1" width="9.7109375" style="21" customWidth="1"/>
    <col min="2" max="5" width="9.7109375" style="22" customWidth="1"/>
    <col min="6" max="13" width="9.7109375" style="21" customWidth="1"/>
    <col min="14" max="14" width="8.28515625" style="21" customWidth="1"/>
    <col min="15" max="15" width="14.7109375" style="21" customWidth="1"/>
    <col min="16" max="16" width="9.7109375" style="21" hidden="1" customWidth="1"/>
    <col min="17" max="27" width="9.140625" style="21" hidden="1" customWidth="1"/>
    <col min="28" max="28" width="9.85546875" style="21" hidden="1" customWidth="1"/>
    <col min="29" max="16384" width="9.140625" style="21" hidden="1"/>
  </cols>
  <sheetData>
    <row r="1" spans="1:139" ht="17.25" customHeight="1" x14ac:dyDescent="0.25">
      <c r="R1" s="1"/>
      <c r="S1" s="2"/>
      <c r="T1" s="1" t="s">
        <v>0</v>
      </c>
      <c r="U1" s="1" t="s">
        <v>1</v>
      </c>
      <c r="V1" s="1" t="s">
        <v>2</v>
      </c>
      <c r="W1" s="1" t="s">
        <v>3</v>
      </c>
      <c r="X1" s="1" t="s">
        <v>4</v>
      </c>
      <c r="Y1" s="1" t="s">
        <v>5</v>
      </c>
      <c r="Z1" s="1" t="s">
        <v>6</v>
      </c>
      <c r="AA1" s="1" t="s">
        <v>7</v>
      </c>
      <c r="AB1" s="1" t="s">
        <v>8</v>
      </c>
      <c r="AC1" s="1" t="s">
        <v>9</v>
      </c>
      <c r="AD1" s="1" t="s">
        <v>10</v>
      </c>
      <c r="AE1" s="1" t="s">
        <v>11</v>
      </c>
      <c r="AF1" s="1" t="s">
        <v>12</v>
      </c>
      <c r="AG1" s="1" t="s">
        <v>13</v>
      </c>
      <c r="AH1" s="1" t="s">
        <v>14</v>
      </c>
      <c r="AI1" s="1" t="s">
        <v>15</v>
      </c>
      <c r="AJ1" s="1" t="s">
        <v>16</v>
      </c>
      <c r="AK1" s="1" t="s">
        <v>17</v>
      </c>
      <c r="AL1" s="1" t="s">
        <v>18</v>
      </c>
      <c r="AM1" s="1" t="s">
        <v>19</v>
      </c>
      <c r="AN1" s="1" t="s">
        <v>20</v>
      </c>
      <c r="AO1" s="1" t="s">
        <v>21</v>
      </c>
      <c r="AP1" s="1" t="s">
        <v>22</v>
      </c>
      <c r="AQ1" s="1" t="s">
        <v>23</v>
      </c>
      <c r="AR1" s="1" t="s">
        <v>24</v>
      </c>
      <c r="AS1" s="1" t="s">
        <v>25</v>
      </c>
      <c r="AT1" s="1" t="s">
        <v>26</v>
      </c>
      <c r="AU1" s="1" t="s">
        <v>27</v>
      </c>
      <c r="AV1" s="1" t="s">
        <v>28</v>
      </c>
      <c r="AW1" s="1" t="s">
        <v>29</v>
      </c>
      <c r="AX1" t="s">
        <v>30</v>
      </c>
      <c r="AY1" s="3" t="s">
        <v>62</v>
      </c>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5"/>
      <c r="CF1" s="6"/>
      <c r="CG1" s="7" t="s">
        <v>31</v>
      </c>
      <c r="CH1" s="7" t="s">
        <v>32</v>
      </c>
      <c r="CI1" s="7" t="s">
        <v>33</v>
      </c>
      <c r="CJ1" s="7" t="s">
        <v>34</v>
      </c>
      <c r="CK1" s="7" t="s">
        <v>35</v>
      </c>
      <c r="CL1" s="7" t="s">
        <v>36</v>
      </c>
      <c r="CM1" s="7" t="s">
        <v>37</v>
      </c>
      <c r="CN1" s="7" t="s">
        <v>38</v>
      </c>
      <c r="CO1" s="7" t="s">
        <v>39</v>
      </c>
      <c r="CP1" s="7" t="s">
        <v>40</v>
      </c>
      <c r="CQ1" s="7" t="s">
        <v>41</v>
      </c>
      <c r="CR1" s="7" t="s">
        <v>42</v>
      </c>
      <c r="CS1" s="7" t="s">
        <v>43</v>
      </c>
      <c r="CT1" s="7" t="s">
        <v>44</v>
      </c>
      <c r="CU1" s="7" t="s">
        <v>45</v>
      </c>
      <c r="CV1" s="7" t="s">
        <v>46</v>
      </c>
      <c r="CW1" s="7" t="s">
        <v>47</v>
      </c>
      <c r="CX1" s="7" t="s">
        <v>48</v>
      </c>
      <c r="CY1" s="7" t="s">
        <v>49</v>
      </c>
      <c r="CZ1" s="7" t="s">
        <v>50</v>
      </c>
      <c r="DA1" s="7" t="s">
        <v>51</v>
      </c>
      <c r="DB1" s="7" t="s">
        <v>52</v>
      </c>
      <c r="DC1" s="26" t="s">
        <v>20</v>
      </c>
      <c r="DD1" s="5"/>
      <c r="DE1" s="5"/>
      <c r="DF1" s="5"/>
      <c r="DG1" s="8" t="s">
        <v>58</v>
      </c>
      <c r="DH1" s="5"/>
      <c r="DI1" s="5"/>
      <c r="DJ1" s="5"/>
      <c r="DK1" s="5"/>
      <c r="DL1" s="5"/>
      <c r="DM1" s="5"/>
      <c r="DN1" s="5"/>
      <c r="DO1" s="5"/>
      <c r="DP1" s="5"/>
      <c r="DQ1" s="5"/>
      <c r="DR1" s="5"/>
      <c r="DS1" s="5"/>
      <c r="DT1" s="5"/>
      <c r="DU1" s="5"/>
      <c r="DV1" s="5"/>
      <c r="DW1" s="5"/>
      <c r="DX1" s="5"/>
      <c r="DY1" s="5"/>
      <c r="DZ1" s="5"/>
      <c r="EA1" s="5"/>
      <c r="EB1" s="5"/>
      <c r="EC1" s="5"/>
      <c r="ED1" s="5"/>
      <c r="EE1" s="5"/>
      <c r="EF1" s="5"/>
      <c r="EG1"/>
      <c r="EH1"/>
      <c r="EI1"/>
    </row>
    <row r="2" spans="1:139" ht="17.25" customHeight="1" x14ac:dyDescent="0.25">
      <c r="A2" s="21" t="s">
        <v>56</v>
      </c>
      <c r="B2" s="173"/>
      <c r="C2" s="172"/>
      <c r="D2" s="172"/>
      <c r="E2" s="172"/>
      <c r="F2" s="172"/>
      <c r="G2" s="172"/>
      <c r="H2" s="172"/>
      <c r="I2" s="172"/>
      <c r="J2" s="172"/>
      <c r="K2" s="172"/>
      <c r="L2" s="172"/>
      <c r="M2" s="172"/>
      <c r="N2" s="172"/>
      <c r="R2" s="9" t="s">
        <v>53</v>
      </c>
      <c r="S2" s="2" t="s">
        <v>60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c r="AW2" s="1">
        <v>0</v>
      </c>
      <c r="AX2" s="1">
        <v>0</v>
      </c>
      <c r="AY2"/>
      <c r="AZ2" s="5" t="s">
        <v>0</v>
      </c>
      <c r="BA2" s="5" t="s">
        <v>1</v>
      </c>
      <c r="BB2" s="5" t="s">
        <v>2</v>
      </c>
      <c r="BC2" s="5" t="s">
        <v>3</v>
      </c>
      <c r="BD2" s="5" t="s">
        <v>4</v>
      </c>
      <c r="BE2" s="5" t="s">
        <v>5</v>
      </c>
      <c r="BF2" s="5" t="s">
        <v>6</v>
      </c>
      <c r="BG2" s="5" t="s">
        <v>7</v>
      </c>
      <c r="BH2" s="5" t="s">
        <v>8</v>
      </c>
      <c r="BI2" s="5" t="s">
        <v>9</v>
      </c>
      <c r="BJ2" s="5" t="s">
        <v>10</v>
      </c>
      <c r="BK2" s="5" t="s">
        <v>11</v>
      </c>
      <c r="BL2" s="5" t="s">
        <v>12</v>
      </c>
      <c r="BM2" s="5" t="s">
        <v>13</v>
      </c>
      <c r="BN2" s="5" t="s">
        <v>14</v>
      </c>
      <c r="BO2" s="5" t="s">
        <v>15</v>
      </c>
      <c r="BP2" s="5" t="s">
        <v>16</v>
      </c>
      <c r="BQ2" s="5" t="s">
        <v>17</v>
      </c>
      <c r="BR2" s="5" t="s">
        <v>18</v>
      </c>
      <c r="BS2" s="5" t="s">
        <v>19</v>
      </c>
      <c r="BT2" s="5" t="s">
        <v>20</v>
      </c>
      <c r="BU2" s="5" t="s">
        <v>21</v>
      </c>
      <c r="BV2" s="5" t="s">
        <v>22</v>
      </c>
      <c r="BW2" s="5" t="s">
        <v>23</v>
      </c>
      <c r="BX2" s="5" t="s">
        <v>24</v>
      </c>
      <c r="BY2" s="5" t="s">
        <v>25</v>
      </c>
      <c r="BZ2" s="5" t="s">
        <v>26</v>
      </c>
      <c r="CA2" s="5" t="s">
        <v>27</v>
      </c>
      <c r="CB2" s="5" t="s">
        <v>28</v>
      </c>
      <c r="CC2" s="5" t="s">
        <v>29</v>
      </c>
      <c r="CD2" s="5" t="s">
        <v>30</v>
      </c>
      <c r="CE2" s="5" t="s">
        <v>54</v>
      </c>
      <c r="CF2" s="10" t="s">
        <v>186</v>
      </c>
      <c r="CG2" s="7">
        <v>0</v>
      </c>
      <c r="CH2" s="7">
        <v>0</v>
      </c>
      <c r="CI2" s="7">
        <v>0</v>
      </c>
      <c r="CJ2" s="7">
        <v>0</v>
      </c>
      <c r="CK2" s="7">
        <v>0</v>
      </c>
      <c r="CL2" s="7">
        <v>0</v>
      </c>
      <c r="CM2" s="7">
        <v>0</v>
      </c>
      <c r="CN2" s="7">
        <v>0</v>
      </c>
      <c r="CO2" s="7">
        <v>0</v>
      </c>
      <c r="CP2" s="7">
        <v>0</v>
      </c>
      <c r="CQ2" s="7">
        <v>0</v>
      </c>
      <c r="CR2" s="7">
        <v>0</v>
      </c>
      <c r="CS2" s="7">
        <v>0</v>
      </c>
      <c r="CT2" s="7">
        <v>0</v>
      </c>
      <c r="CU2" s="7">
        <v>0</v>
      </c>
      <c r="CV2" s="7">
        <v>0</v>
      </c>
      <c r="CW2" s="7">
        <v>0</v>
      </c>
      <c r="CX2" s="7">
        <v>0</v>
      </c>
      <c r="CY2" s="7">
        <v>0</v>
      </c>
      <c r="CZ2" s="7">
        <v>0</v>
      </c>
      <c r="DA2" s="7">
        <v>0</v>
      </c>
      <c r="DB2" s="7">
        <v>0</v>
      </c>
      <c r="DC2" s="7">
        <v>0</v>
      </c>
      <c r="DD2" s="5" t="s">
        <v>55</v>
      </c>
      <c r="DE2" s="5" t="s">
        <v>54</v>
      </c>
      <c r="DF2" s="5"/>
      <c r="DG2" s="6" t="s">
        <v>59</v>
      </c>
      <c r="DH2" s="5" t="s">
        <v>31</v>
      </c>
      <c r="DI2" s="5" t="s">
        <v>32</v>
      </c>
      <c r="DJ2" s="5" t="s">
        <v>33</v>
      </c>
      <c r="DK2" s="5" t="s">
        <v>34</v>
      </c>
      <c r="DL2" s="5" t="s">
        <v>35</v>
      </c>
      <c r="DM2" s="5" t="s">
        <v>36</v>
      </c>
      <c r="DN2" s="5" t="s">
        <v>37</v>
      </c>
      <c r="DO2" s="5" t="s">
        <v>38</v>
      </c>
      <c r="DP2" s="5" t="s">
        <v>39</v>
      </c>
      <c r="DQ2" s="5" t="s">
        <v>40</v>
      </c>
      <c r="DR2" s="5" t="s">
        <v>41</v>
      </c>
      <c r="DS2" s="5" t="s">
        <v>42</v>
      </c>
      <c r="DT2" s="5" t="s">
        <v>43</v>
      </c>
      <c r="DU2" s="5" t="s">
        <v>44</v>
      </c>
      <c r="DV2" s="5" t="s">
        <v>45</v>
      </c>
      <c r="DW2" s="5" t="s">
        <v>46</v>
      </c>
      <c r="DX2" s="5" t="s">
        <v>47</v>
      </c>
      <c r="DY2" s="5" t="s">
        <v>48</v>
      </c>
      <c r="DZ2" s="5" t="s">
        <v>49</v>
      </c>
      <c r="EA2" s="5" t="s">
        <v>50</v>
      </c>
      <c r="EB2" s="5" t="s">
        <v>51</v>
      </c>
      <c r="EC2" s="5" t="s">
        <v>52</v>
      </c>
      <c r="ED2" s="5" t="s">
        <v>20</v>
      </c>
      <c r="EE2" s="5" t="s">
        <v>55</v>
      </c>
      <c r="EF2" s="5" t="s">
        <v>54</v>
      </c>
      <c r="EG2"/>
      <c r="EH2"/>
      <c r="EI2"/>
    </row>
    <row r="3" spans="1:139" ht="17.25" customHeight="1" x14ac:dyDescent="0.25">
      <c r="A3" s="21" t="s">
        <v>57</v>
      </c>
      <c r="B3" s="172"/>
      <c r="C3" s="172"/>
      <c r="D3" s="172"/>
      <c r="E3" s="172"/>
      <c r="F3" s="172"/>
      <c r="G3" s="172"/>
      <c r="H3" s="172"/>
      <c r="I3" s="172"/>
      <c r="J3" s="172"/>
      <c r="K3" s="172"/>
      <c r="L3" s="172"/>
      <c r="M3" s="172"/>
      <c r="N3" s="172"/>
      <c r="R3" s="24" t="b">
        <v>0</v>
      </c>
      <c r="S3" s="11" t="e">
        <f>IF($R3,AY3,NA())</f>
        <v>#N/A</v>
      </c>
      <c r="T3" s="12" t="e">
        <f t="shared" ref="S3:AB5" si="0">IF($R3,AZ3,NA())</f>
        <v>#N/A</v>
      </c>
      <c r="U3" s="12" t="e">
        <f t="shared" si="0"/>
        <v>#N/A</v>
      </c>
      <c r="V3" s="12" t="e">
        <f t="shared" si="0"/>
        <v>#N/A</v>
      </c>
      <c r="W3" s="12" t="e">
        <f t="shared" si="0"/>
        <v>#N/A</v>
      </c>
      <c r="X3" s="12" t="e">
        <f t="shared" si="0"/>
        <v>#N/A</v>
      </c>
      <c r="Y3" s="12" t="e">
        <f t="shared" si="0"/>
        <v>#N/A</v>
      </c>
      <c r="Z3" s="12" t="e">
        <f t="shared" si="0"/>
        <v>#N/A</v>
      </c>
      <c r="AA3" s="12" t="e">
        <f t="shared" si="0"/>
        <v>#N/A</v>
      </c>
      <c r="AB3" s="12" t="e">
        <f t="shared" si="0"/>
        <v>#N/A</v>
      </c>
      <c r="AC3" s="12" t="e">
        <f t="shared" ref="AC3:AL5" si="1">IF($R3,BI3,NA())</f>
        <v>#N/A</v>
      </c>
      <c r="AD3" s="12" t="e">
        <f t="shared" si="1"/>
        <v>#N/A</v>
      </c>
      <c r="AE3" s="12" t="e">
        <f t="shared" si="1"/>
        <v>#N/A</v>
      </c>
      <c r="AF3" s="12" t="e">
        <f t="shared" si="1"/>
        <v>#N/A</v>
      </c>
      <c r="AG3" s="12" t="e">
        <f t="shared" si="1"/>
        <v>#N/A</v>
      </c>
      <c r="AH3" s="12" t="e">
        <f t="shared" si="1"/>
        <v>#N/A</v>
      </c>
      <c r="AI3" s="12" t="e">
        <f t="shared" si="1"/>
        <v>#N/A</v>
      </c>
      <c r="AJ3" s="12" t="e">
        <f t="shared" si="1"/>
        <v>#N/A</v>
      </c>
      <c r="AK3" s="12" t="e">
        <f t="shared" si="1"/>
        <v>#N/A</v>
      </c>
      <c r="AL3" s="12" t="e">
        <f t="shared" si="1"/>
        <v>#N/A</v>
      </c>
      <c r="AM3" s="12" t="e">
        <f t="shared" ref="AM3:AV5" si="2">IF($R3,BS3,NA())</f>
        <v>#N/A</v>
      </c>
      <c r="AN3" s="12" t="e">
        <f t="shared" si="2"/>
        <v>#N/A</v>
      </c>
      <c r="AO3" s="12" t="e">
        <f t="shared" si="2"/>
        <v>#N/A</v>
      </c>
      <c r="AP3" s="12" t="e">
        <f t="shared" si="2"/>
        <v>#N/A</v>
      </c>
      <c r="AQ3" s="12" t="e">
        <f t="shared" si="2"/>
        <v>#N/A</v>
      </c>
      <c r="AR3" s="12" t="e">
        <f t="shared" si="2"/>
        <v>#N/A</v>
      </c>
      <c r="AS3" s="12" t="e">
        <f t="shared" si="2"/>
        <v>#N/A</v>
      </c>
      <c r="AT3" s="12" t="e">
        <f t="shared" si="2"/>
        <v>#N/A</v>
      </c>
      <c r="AU3" s="12" t="e">
        <f t="shared" si="2"/>
        <v>#N/A</v>
      </c>
      <c r="AV3" s="12" t="e">
        <f t="shared" si="2"/>
        <v>#N/A</v>
      </c>
      <c r="AW3" s="12" t="e">
        <f t="shared" ref="AW3:AX5" si="3">IF($R3,CC3,NA())</f>
        <v>#N/A</v>
      </c>
      <c r="AX3" s="12" t="e">
        <f t="shared" si="3"/>
        <v>#N/A</v>
      </c>
      <c r="AY3" t="s">
        <v>162</v>
      </c>
      <c r="AZ3" s="4">
        <v>0.23863799999999999</v>
      </c>
      <c r="BA3" s="4">
        <v>0.76892799999999994</v>
      </c>
      <c r="BB3" s="4">
        <v>0.63899499999999998</v>
      </c>
      <c r="BC3" s="4">
        <v>0.32533000000000001</v>
      </c>
      <c r="BD3" s="4">
        <v>-4.5179999999999998E-2</v>
      </c>
      <c r="BE3" s="4">
        <v>0.43534899999999999</v>
      </c>
      <c r="BF3" s="4">
        <v>0.23905799999999999</v>
      </c>
      <c r="BG3" s="4">
        <v>-1.6969999999999999E-2</v>
      </c>
      <c r="BH3" s="4">
        <v>0.23070499999999999</v>
      </c>
      <c r="BI3" s="4">
        <v>0.92607600000000001</v>
      </c>
      <c r="BJ3" s="4">
        <v>0.53176100000000004</v>
      </c>
      <c r="BK3" s="4">
        <v>0.46692600000000001</v>
      </c>
      <c r="BL3" s="4">
        <v>-0.17963999999999999</v>
      </c>
      <c r="BM3" s="4">
        <v>-5.6480000000000002E-2</v>
      </c>
      <c r="BN3" s="4">
        <v>0.477329</v>
      </c>
      <c r="BO3" s="4">
        <v>0.69657999999999998</v>
      </c>
      <c r="BP3" s="4">
        <v>0.14002000000000001</v>
      </c>
      <c r="BQ3" s="4">
        <v>0.34250999999999998</v>
      </c>
      <c r="BR3" s="4">
        <v>-1.5753200000000001</v>
      </c>
      <c r="BS3" s="4">
        <v>0.80806999999999995</v>
      </c>
      <c r="BT3" s="4">
        <v>-0.21368000000000001</v>
      </c>
      <c r="BU3" s="4">
        <v>0.25140499999999999</v>
      </c>
      <c r="BV3" s="4">
        <v>-0.13624</v>
      </c>
      <c r="BW3" s="4">
        <v>-1.0520700000000001</v>
      </c>
      <c r="BX3" s="4">
        <v>-0.27751999999999999</v>
      </c>
      <c r="BY3" s="4">
        <v>2.0240109999999998</v>
      </c>
      <c r="BZ3" s="4">
        <v>0.27026699999999998</v>
      </c>
      <c r="CA3" s="4">
        <v>-4.6800000000000001E-3</v>
      </c>
      <c r="CB3" s="4">
        <v>0.40193299999999998</v>
      </c>
      <c r="CC3" s="4">
        <v>0.23291100000000001</v>
      </c>
      <c r="CD3" s="4">
        <v>0.482373</v>
      </c>
      <c r="CE3" s="5">
        <v>7</v>
      </c>
      <c r="CF3" s="11" t="e">
        <f t="shared" ref="CF3:CF28" si="4">IF($R3,DG3,NA())</f>
        <v>#N/A</v>
      </c>
      <c r="CG3" s="13" t="e">
        <f t="shared" ref="CG3:CG28" si="5">IF($R3,DH3,NA())</f>
        <v>#N/A</v>
      </c>
      <c r="CH3" s="13" t="e">
        <f t="shared" ref="CH3:CH28" si="6">IF($R3,DI3,NA())</f>
        <v>#N/A</v>
      </c>
      <c r="CI3" s="13" t="e">
        <f t="shared" ref="CI3:CI28" si="7">IF($R3,DJ3,NA())</f>
        <v>#N/A</v>
      </c>
      <c r="CJ3" s="13" t="e">
        <f t="shared" ref="CJ3:CJ28" si="8">IF($R3,DK3,NA())</f>
        <v>#N/A</v>
      </c>
      <c r="CK3" s="13" t="e">
        <f t="shared" ref="CK3:CK28" si="9">IF($R3,DL3,NA())</f>
        <v>#N/A</v>
      </c>
      <c r="CL3" s="13" t="e">
        <f t="shared" ref="CL3:CL28" si="10">IF($R3,DM3,NA())</f>
        <v>#N/A</v>
      </c>
      <c r="CM3" s="13" t="e">
        <f t="shared" ref="CM3:CM28" si="11">IF($R3,DN3,NA())</f>
        <v>#N/A</v>
      </c>
      <c r="CN3" s="13" t="e">
        <f t="shared" ref="CN3:CN28" si="12">IF($R3,DO3,NA())</f>
        <v>#N/A</v>
      </c>
      <c r="CO3" s="13" t="e">
        <f t="shared" ref="CO3:CO28" si="13">IF($R3,DP3,NA())</f>
        <v>#N/A</v>
      </c>
      <c r="CP3" s="13" t="e">
        <f t="shared" ref="CP3:CP28" si="14">IF($R3,DQ3,NA())</f>
        <v>#N/A</v>
      </c>
      <c r="CQ3" s="13" t="e">
        <f t="shared" ref="CQ3:CQ28" si="15">IF($R3,DR3,NA())</f>
        <v>#N/A</v>
      </c>
      <c r="CR3" s="13" t="e">
        <f t="shared" ref="CR3:CR28" si="16">IF($R3,DS3,NA())</f>
        <v>#N/A</v>
      </c>
      <c r="CS3" s="13" t="e">
        <f t="shared" ref="CS3:CS28" si="17">IF($R3,DT3,NA())</f>
        <v>#N/A</v>
      </c>
      <c r="CT3" s="13" t="e">
        <f t="shared" ref="CT3:CT28" si="18">IF($R3,DU3,NA())</f>
        <v>#N/A</v>
      </c>
      <c r="CU3" s="13" t="e">
        <f t="shared" ref="CU3:CU28" si="19">IF($R3,DV3,NA())</f>
        <v>#N/A</v>
      </c>
      <c r="CV3" s="13" t="e">
        <f t="shared" ref="CV3:CV28" si="20">IF($R3,DW3,NA())</f>
        <v>#N/A</v>
      </c>
      <c r="CW3" s="13" t="e">
        <f t="shared" ref="CW3:CW28" si="21">IF($R3,DX3,NA())</f>
        <v>#N/A</v>
      </c>
      <c r="CX3" s="13" t="e">
        <f t="shared" ref="CX3:CX28" si="22">IF($R3,DY3,NA())</f>
        <v>#N/A</v>
      </c>
      <c r="CY3" s="13" t="e">
        <f t="shared" ref="CY3:CY28" si="23">IF($R3,DZ3,NA())</f>
        <v>#N/A</v>
      </c>
      <c r="CZ3" s="13" t="e">
        <f t="shared" ref="CZ3:CZ28" si="24">IF($R3,EA3,NA())</f>
        <v>#N/A</v>
      </c>
      <c r="DA3" s="13" t="e">
        <f t="shared" ref="DA3:DA28" si="25">IF($R3,EB3,NA())</f>
        <v>#N/A</v>
      </c>
      <c r="DB3" s="13" t="e">
        <f t="shared" ref="DB3:DB28" si="26">IF($R3,EC3,NA())</f>
        <v>#N/A</v>
      </c>
      <c r="DC3" s="13" t="e">
        <f t="shared" ref="DC3:DC28" si="27">IF($R3,ED3,NA())</f>
        <v>#N/A</v>
      </c>
      <c r="DD3" s="5"/>
      <c r="DE3" s="5"/>
      <c r="DF3" s="5"/>
      <c r="DG3" s="14" t="s">
        <v>162</v>
      </c>
      <c r="DH3" s="4"/>
      <c r="DI3" s="4"/>
      <c r="DJ3" s="4"/>
      <c r="DK3" s="4"/>
      <c r="DL3" s="4"/>
      <c r="DM3" s="4"/>
      <c r="DN3" s="4"/>
      <c r="DO3" s="4"/>
      <c r="DP3" s="4"/>
      <c r="DQ3" s="4"/>
      <c r="DR3" s="4"/>
      <c r="DS3" s="4"/>
      <c r="DT3" s="4"/>
      <c r="DU3" s="4"/>
      <c r="DV3" s="4"/>
      <c r="DW3" s="4"/>
      <c r="DX3" s="4"/>
      <c r="DY3" s="4"/>
      <c r="DZ3" s="4"/>
      <c r="EA3" s="4"/>
      <c r="EB3" s="4"/>
      <c r="EC3" s="4"/>
      <c r="ED3" s="4"/>
      <c r="EE3" s="15"/>
      <c r="EF3"/>
      <c r="EG3"/>
      <c r="EH3"/>
      <c r="EI3"/>
    </row>
    <row r="4" spans="1:139" ht="17.25" customHeight="1" x14ac:dyDescent="0.25">
      <c r="B4" s="172"/>
      <c r="C4" s="172"/>
      <c r="D4" s="172"/>
      <c r="E4" s="172"/>
      <c r="F4" s="172"/>
      <c r="G4" s="172"/>
      <c r="H4" s="172"/>
      <c r="I4" s="172"/>
      <c r="J4" s="172"/>
      <c r="K4" s="172"/>
      <c r="L4" s="172"/>
      <c r="M4" s="172"/>
      <c r="N4" s="172"/>
      <c r="R4" s="24" t="b">
        <v>0</v>
      </c>
      <c r="S4" s="11" t="e">
        <f t="shared" si="0"/>
        <v>#N/A</v>
      </c>
      <c r="T4" s="13" t="e">
        <f t="shared" si="0"/>
        <v>#N/A</v>
      </c>
      <c r="U4" s="13" t="e">
        <f t="shared" si="0"/>
        <v>#N/A</v>
      </c>
      <c r="V4" s="13" t="e">
        <f t="shared" si="0"/>
        <v>#N/A</v>
      </c>
      <c r="W4" s="13" t="e">
        <f t="shared" si="0"/>
        <v>#N/A</v>
      </c>
      <c r="X4" s="13" t="e">
        <f t="shared" si="0"/>
        <v>#N/A</v>
      </c>
      <c r="Y4" s="13" t="e">
        <f t="shared" si="0"/>
        <v>#N/A</v>
      </c>
      <c r="Z4" s="13" t="e">
        <f t="shared" si="0"/>
        <v>#N/A</v>
      </c>
      <c r="AA4" s="13" t="e">
        <f t="shared" si="0"/>
        <v>#N/A</v>
      </c>
      <c r="AB4" s="13" t="e">
        <f t="shared" si="0"/>
        <v>#N/A</v>
      </c>
      <c r="AC4" s="13" t="e">
        <f t="shared" si="1"/>
        <v>#N/A</v>
      </c>
      <c r="AD4" s="13" t="e">
        <f t="shared" si="1"/>
        <v>#N/A</v>
      </c>
      <c r="AE4" s="13" t="e">
        <f t="shared" si="1"/>
        <v>#N/A</v>
      </c>
      <c r="AF4" s="13" t="e">
        <f t="shared" si="1"/>
        <v>#N/A</v>
      </c>
      <c r="AG4" s="13" t="e">
        <f t="shared" si="1"/>
        <v>#N/A</v>
      </c>
      <c r="AH4" s="13" t="e">
        <f t="shared" si="1"/>
        <v>#N/A</v>
      </c>
      <c r="AI4" s="13" t="e">
        <f t="shared" si="1"/>
        <v>#N/A</v>
      </c>
      <c r="AJ4" s="13" t="e">
        <f t="shared" si="1"/>
        <v>#N/A</v>
      </c>
      <c r="AK4" s="13" t="e">
        <f t="shared" si="1"/>
        <v>#N/A</v>
      </c>
      <c r="AL4" s="13" t="e">
        <f t="shared" si="1"/>
        <v>#N/A</v>
      </c>
      <c r="AM4" s="13" t="e">
        <f t="shared" si="2"/>
        <v>#N/A</v>
      </c>
      <c r="AN4" s="13" t="e">
        <f t="shared" si="2"/>
        <v>#N/A</v>
      </c>
      <c r="AO4" s="13" t="e">
        <f t="shared" si="2"/>
        <v>#N/A</v>
      </c>
      <c r="AP4" s="13" t="e">
        <f t="shared" si="2"/>
        <v>#N/A</v>
      </c>
      <c r="AQ4" s="13" t="e">
        <f t="shared" si="2"/>
        <v>#N/A</v>
      </c>
      <c r="AR4" s="13" t="e">
        <f t="shared" si="2"/>
        <v>#N/A</v>
      </c>
      <c r="AS4" s="13" t="e">
        <f t="shared" si="2"/>
        <v>#N/A</v>
      </c>
      <c r="AT4" s="13" t="e">
        <f t="shared" si="2"/>
        <v>#N/A</v>
      </c>
      <c r="AU4" s="13" t="e">
        <f t="shared" si="2"/>
        <v>#N/A</v>
      </c>
      <c r="AV4" s="13" t="e">
        <f t="shared" si="2"/>
        <v>#N/A</v>
      </c>
      <c r="AW4" s="13" t="e">
        <f t="shared" si="3"/>
        <v>#N/A</v>
      </c>
      <c r="AX4" s="13" t="e">
        <f t="shared" si="3"/>
        <v>#N/A</v>
      </c>
      <c r="AY4" s="17" t="s">
        <v>163</v>
      </c>
      <c r="AZ4" s="18">
        <v>0.23863799999999999</v>
      </c>
      <c r="BA4" s="4">
        <v>0.40384799999999998</v>
      </c>
      <c r="BB4" s="18">
        <v>0.30566199999999999</v>
      </c>
      <c r="BC4" s="18">
        <v>0.26183800000000002</v>
      </c>
      <c r="BD4" s="18">
        <v>0.60560899999999995</v>
      </c>
      <c r="BE4" s="18">
        <v>0.84804800000000002</v>
      </c>
      <c r="BF4" s="18">
        <v>1.6836E-2</v>
      </c>
      <c r="BG4" s="18">
        <v>0.33223599999999998</v>
      </c>
      <c r="BH4" s="18">
        <v>-0.61056999999999995</v>
      </c>
      <c r="BI4" s="18">
        <v>-0.47075</v>
      </c>
      <c r="BJ4" s="18">
        <v>0.34128399999999998</v>
      </c>
      <c r="BK4" s="18">
        <v>-0.42196</v>
      </c>
      <c r="BL4" s="18">
        <v>1.106079</v>
      </c>
      <c r="BM4" s="18">
        <v>0.81653500000000001</v>
      </c>
      <c r="BN4" s="18">
        <v>0.74717</v>
      </c>
      <c r="BO4" s="18">
        <v>1.410865</v>
      </c>
      <c r="BP4" s="18">
        <v>0.82255999999999996</v>
      </c>
      <c r="BQ4" s="18">
        <v>0.91393899999999995</v>
      </c>
      <c r="BR4" s="18">
        <v>-1.6546799999999999</v>
      </c>
      <c r="BS4" s="18">
        <v>0.363626</v>
      </c>
      <c r="BT4" s="18">
        <v>-0.21368000000000001</v>
      </c>
      <c r="BU4" s="18">
        <v>-0.41526000000000002</v>
      </c>
      <c r="BV4" s="18">
        <v>-0.23147999999999999</v>
      </c>
      <c r="BW4" s="18">
        <v>7.4916999999999997E-2</v>
      </c>
      <c r="BX4" s="18">
        <v>-0.16641</v>
      </c>
      <c r="BY4" s="4">
        <v>0.59543900000000005</v>
      </c>
      <c r="BZ4" s="4">
        <v>-0.30115999999999998</v>
      </c>
      <c r="CA4" s="4">
        <v>-8.4040000000000004E-2</v>
      </c>
      <c r="CB4" s="4">
        <v>5.2727000000000003E-2</v>
      </c>
      <c r="CC4" s="4">
        <v>-0.54486999999999997</v>
      </c>
      <c r="CD4" s="4">
        <v>-0.18429000000000001</v>
      </c>
      <c r="CE4" s="5">
        <v>9</v>
      </c>
      <c r="CF4" s="11" t="e">
        <f t="shared" si="4"/>
        <v>#N/A</v>
      </c>
      <c r="CG4" s="13" t="e">
        <f t="shared" si="5"/>
        <v>#N/A</v>
      </c>
      <c r="CH4" s="13" t="e">
        <f t="shared" si="6"/>
        <v>#N/A</v>
      </c>
      <c r="CI4" s="13" t="e">
        <f t="shared" si="7"/>
        <v>#N/A</v>
      </c>
      <c r="CJ4" s="13" t="e">
        <f t="shared" si="8"/>
        <v>#N/A</v>
      </c>
      <c r="CK4" s="13" t="e">
        <f t="shared" si="9"/>
        <v>#N/A</v>
      </c>
      <c r="CL4" s="13" t="e">
        <f t="shared" si="10"/>
        <v>#N/A</v>
      </c>
      <c r="CM4" s="13" t="e">
        <f t="shared" si="11"/>
        <v>#N/A</v>
      </c>
      <c r="CN4" s="13" t="e">
        <f t="shared" si="12"/>
        <v>#N/A</v>
      </c>
      <c r="CO4" s="13" t="e">
        <f t="shared" si="13"/>
        <v>#N/A</v>
      </c>
      <c r="CP4" s="13" t="e">
        <f t="shared" si="14"/>
        <v>#N/A</v>
      </c>
      <c r="CQ4" s="13" t="e">
        <f t="shared" si="15"/>
        <v>#N/A</v>
      </c>
      <c r="CR4" s="13" t="e">
        <f t="shared" si="16"/>
        <v>#N/A</v>
      </c>
      <c r="CS4" s="13" t="e">
        <f t="shared" si="17"/>
        <v>#N/A</v>
      </c>
      <c r="CT4" s="13" t="e">
        <f t="shared" si="18"/>
        <v>#N/A</v>
      </c>
      <c r="CU4" s="13" t="e">
        <f t="shared" si="19"/>
        <v>#N/A</v>
      </c>
      <c r="CV4" s="13" t="e">
        <f t="shared" si="20"/>
        <v>#N/A</v>
      </c>
      <c r="CW4" s="13" t="e">
        <f t="shared" si="21"/>
        <v>#N/A</v>
      </c>
      <c r="CX4" s="13" t="e">
        <f t="shared" si="22"/>
        <v>#N/A</v>
      </c>
      <c r="CY4" s="13" t="e">
        <f t="shared" si="23"/>
        <v>#N/A</v>
      </c>
      <c r="CZ4" s="13" t="e">
        <f t="shared" si="24"/>
        <v>#N/A</v>
      </c>
      <c r="DA4" s="13" t="e">
        <f t="shared" si="25"/>
        <v>#N/A</v>
      </c>
      <c r="DB4" s="13" t="e">
        <f t="shared" si="26"/>
        <v>#N/A</v>
      </c>
      <c r="DC4" s="13" t="e">
        <f t="shared" si="27"/>
        <v>#N/A</v>
      </c>
      <c r="DD4" s="5"/>
      <c r="DE4" s="5"/>
      <c r="DF4" s="5"/>
      <c r="DG4" s="14" t="s">
        <v>163</v>
      </c>
      <c r="DH4" s="4"/>
      <c r="DI4" s="4"/>
      <c r="DJ4" s="4"/>
      <c r="DK4" s="4"/>
      <c r="DL4" s="4"/>
      <c r="DM4" s="4"/>
      <c r="DN4" s="4"/>
      <c r="DO4" s="4"/>
      <c r="DP4" s="4"/>
      <c r="DQ4" s="4"/>
      <c r="DR4" s="4"/>
      <c r="DS4" s="4"/>
      <c r="DT4" s="4"/>
      <c r="DU4" s="4"/>
      <c r="DV4" s="4"/>
      <c r="DW4" s="4"/>
      <c r="DX4" s="4"/>
      <c r="DY4" s="4"/>
      <c r="DZ4" s="4"/>
      <c r="EA4" s="4"/>
      <c r="EB4" s="4"/>
      <c r="EC4" s="4"/>
      <c r="ED4" s="4"/>
      <c r="EE4" s="15"/>
      <c r="EF4"/>
      <c r="EG4"/>
      <c r="EH4"/>
      <c r="EI4"/>
    </row>
    <row r="5" spans="1:139" ht="17.25" customHeight="1" x14ac:dyDescent="0.25">
      <c r="B5" s="172"/>
      <c r="C5" s="172"/>
      <c r="D5" s="172"/>
      <c r="E5" s="172"/>
      <c r="F5" s="172"/>
      <c r="G5" s="172"/>
      <c r="H5" s="172"/>
      <c r="I5" s="172"/>
      <c r="J5" s="172"/>
      <c r="K5" s="172"/>
      <c r="L5" s="172"/>
      <c r="M5" s="172"/>
      <c r="N5" s="172"/>
      <c r="R5" s="25" t="b">
        <v>0</v>
      </c>
      <c r="S5" s="11" t="e">
        <f t="shared" si="0"/>
        <v>#N/A</v>
      </c>
      <c r="T5" s="13" t="e">
        <f t="shared" si="0"/>
        <v>#N/A</v>
      </c>
      <c r="U5" s="13" t="e">
        <f t="shared" si="0"/>
        <v>#N/A</v>
      </c>
      <c r="V5" s="13" t="e">
        <f t="shared" si="0"/>
        <v>#N/A</v>
      </c>
      <c r="W5" s="13" t="e">
        <f t="shared" si="0"/>
        <v>#N/A</v>
      </c>
      <c r="X5" s="13" t="e">
        <f t="shared" si="0"/>
        <v>#N/A</v>
      </c>
      <c r="Y5" s="13" t="e">
        <f t="shared" si="0"/>
        <v>#N/A</v>
      </c>
      <c r="Z5" s="13" t="e">
        <f t="shared" si="0"/>
        <v>#N/A</v>
      </c>
      <c r="AA5" s="13" t="e">
        <f t="shared" si="0"/>
        <v>#N/A</v>
      </c>
      <c r="AB5" s="13" t="e">
        <f t="shared" si="0"/>
        <v>#N/A</v>
      </c>
      <c r="AC5" s="13" t="e">
        <f t="shared" si="1"/>
        <v>#N/A</v>
      </c>
      <c r="AD5" s="13" t="e">
        <f t="shared" si="1"/>
        <v>#N/A</v>
      </c>
      <c r="AE5" s="13" t="e">
        <f t="shared" si="1"/>
        <v>#N/A</v>
      </c>
      <c r="AF5" s="13" t="e">
        <f t="shared" si="1"/>
        <v>#N/A</v>
      </c>
      <c r="AG5" s="13" t="e">
        <f t="shared" si="1"/>
        <v>#N/A</v>
      </c>
      <c r="AH5" s="13" t="e">
        <f t="shared" si="1"/>
        <v>#N/A</v>
      </c>
      <c r="AI5" s="13" t="e">
        <f t="shared" si="1"/>
        <v>#N/A</v>
      </c>
      <c r="AJ5" s="13" t="e">
        <f t="shared" si="1"/>
        <v>#N/A</v>
      </c>
      <c r="AK5" s="13" t="e">
        <f t="shared" si="1"/>
        <v>#N/A</v>
      </c>
      <c r="AL5" s="13" t="e">
        <f t="shared" si="1"/>
        <v>#N/A</v>
      </c>
      <c r="AM5" s="13" t="e">
        <f t="shared" si="2"/>
        <v>#N/A</v>
      </c>
      <c r="AN5" s="13" t="e">
        <f t="shared" si="2"/>
        <v>#N/A</v>
      </c>
      <c r="AO5" s="13" t="e">
        <f t="shared" si="2"/>
        <v>#N/A</v>
      </c>
      <c r="AP5" s="13" t="e">
        <f t="shared" si="2"/>
        <v>#N/A</v>
      </c>
      <c r="AQ5" s="13" t="e">
        <f t="shared" si="2"/>
        <v>#N/A</v>
      </c>
      <c r="AR5" s="13" t="e">
        <f t="shared" si="2"/>
        <v>#N/A</v>
      </c>
      <c r="AS5" s="13" t="e">
        <f t="shared" si="2"/>
        <v>#N/A</v>
      </c>
      <c r="AT5" s="13" t="e">
        <f t="shared" si="2"/>
        <v>#N/A</v>
      </c>
      <c r="AU5" s="13" t="e">
        <f t="shared" si="2"/>
        <v>#N/A</v>
      </c>
      <c r="AV5" s="13" t="e">
        <f t="shared" si="2"/>
        <v>#N/A</v>
      </c>
      <c r="AW5" s="13" t="e">
        <f t="shared" si="3"/>
        <v>#N/A</v>
      </c>
      <c r="AX5" s="13" t="e">
        <f t="shared" si="3"/>
        <v>#N/A</v>
      </c>
      <c r="AY5" t="s">
        <v>164</v>
      </c>
      <c r="AZ5" s="4">
        <v>-0.13636000000000001</v>
      </c>
      <c r="BA5" s="4">
        <v>1.0709999999999999E-3</v>
      </c>
      <c r="BB5" s="4">
        <v>0.13899500000000001</v>
      </c>
      <c r="BC5" s="4">
        <v>0.53961499999999996</v>
      </c>
      <c r="BD5" s="4">
        <v>0.88338700000000003</v>
      </c>
      <c r="BE5" s="4">
        <v>0.167492</v>
      </c>
      <c r="BF5" s="4">
        <v>0.73905799999999999</v>
      </c>
      <c r="BG5" s="4">
        <v>1.0544579999999999</v>
      </c>
      <c r="BH5" s="4">
        <v>0.19499</v>
      </c>
      <c r="BI5" s="4">
        <v>0.14036100000000001</v>
      </c>
      <c r="BJ5" s="4">
        <v>0.92461800000000005</v>
      </c>
      <c r="BK5" s="4">
        <v>1.216926</v>
      </c>
      <c r="BL5" s="4">
        <v>0.48107899999999998</v>
      </c>
      <c r="BM5" s="4">
        <v>0.74709099999999995</v>
      </c>
      <c r="BN5" s="4">
        <v>6.6614999999999994E-2</v>
      </c>
      <c r="BO5" s="4">
        <v>-0.21412999999999999</v>
      </c>
      <c r="BP5" s="4">
        <v>-0.28854999999999997</v>
      </c>
      <c r="BQ5" s="4">
        <v>0.288939</v>
      </c>
      <c r="BR5" s="4">
        <v>0.69254099999999996</v>
      </c>
      <c r="BS5" s="4">
        <v>0.18307000000000001</v>
      </c>
      <c r="BT5" s="4">
        <v>-8.8679999999999995E-2</v>
      </c>
      <c r="BU5" s="4">
        <v>0.50140499999999999</v>
      </c>
      <c r="BV5" s="4">
        <v>-6.4810000000000006E-2</v>
      </c>
      <c r="BW5" s="4">
        <v>0.89436099999999996</v>
      </c>
      <c r="BX5" s="4">
        <v>0.22248200000000001</v>
      </c>
      <c r="BY5" s="4">
        <v>0.345439</v>
      </c>
      <c r="BZ5" s="4">
        <v>0.19883899999999999</v>
      </c>
      <c r="CA5" s="4">
        <v>0.138181</v>
      </c>
      <c r="CB5" s="4">
        <v>8.0504999999999993E-2</v>
      </c>
      <c r="CC5" s="4">
        <v>-0.26708999999999999</v>
      </c>
      <c r="CD5" s="4">
        <v>-0.26762999999999998</v>
      </c>
      <c r="CE5" s="5">
        <v>8</v>
      </c>
      <c r="CF5" s="11" t="e">
        <f t="shared" si="4"/>
        <v>#N/A</v>
      </c>
      <c r="CG5" s="13" t="e">
        <f t="shared" si="5"/>
        <v>#N/A</v>
      </c>
      <c r="CH5" s="13" t="e">
        <f t="shared" si="6"/>
        <v>#N/A</v>
      </c>
      <c r="CI5" s="13" t="e">
        <f t="shared" si="7"/>
        <v>#N/A</v>
      </c>
      <c r="CJ5" s="13" t="e">
        <f t="shared" si="8"/>
        <v>#N/A</v>
      </c>
      <c r="CK5" s="13" t="e">
        <f t="shared" si="9"/>
        <v>#N/A</v>
      </c>
      <c r="CL5" s="13" t="e">
        <f t="shared" si="10"/>
        <v>#N/A</v>
      </c>
      <c r="CM5" s="13" t="e">
        <f t="shared" si="11"/>
        <v>#N/A</v>
      </c>
      <c r="CN5" s="13" t="e">
        <f t="shared" si="12"/>
        <v>#N/A</v>
      </c>
      <c r="CO5" s="13" t="e">
        <f t="shared" si="13"/>
        <v>#N/A</v>
      </c>
      <c r="CP5" s="13" t="e">
        <f t="shared" si="14"/>
        <v>#N/A</v>
      </c>
      <c r="CQ5" s="13" t="e">
        <f t="shared" si="15"/>
        <v>#N/A</v>
      </c>
      <c r="CR5" s="13" t="e">
        <f t="shared" si="16"/>
        <v>#N/A</v>
      </c>
      <c r="CS5" s="13" t="e">
        <f t="shared" si="17"/>
        <v>#N/A</v>
      </c>
      <c r="CT5" s="13" t="e">
        <f t="shared" si="18"/>
        <v>#N/A</v>
      </c>
      <c r="CU5" s="13" t="e">
        <f t="shared" si="19"/>
        <v>#N/A</v>
      </c>
      <c r="CV5" s="13" t="e">
        <f t="shared" si="20"/>
        <v>#N/A</v>
      </c>
      <c r="CW5" s="13" t="e">
        <f t="shared" si="21"/>
        <v>#N/A</v>
      </c>
      <c r="CX5" s="13" t="e">
        <f t="shared" si="22"/>
        <v>#N/A</v>
      </c>
      <c r="CY5" s="13" t="e">
        <f t="shared" si="23"/>
        <v>#N/A</v>
      </c>
      <c r="CZ5" s="13" t="e">
        <f t="shared" si="24"/>
        <v>#N/A</v>
      </c>
      <c r="DA5" s="13" t="e">
        <f t="shared" si="25"/>
        <v>#N/A</v>
      </c>
      <c r="DB5" s="13" t="e">
        <f t="shared" si="26"/>
        <v>#N/A</v>
      </c>
      <c r="DC5" s="13" t="e">
        <f t="shared" si="27"/>
        <v>#N/A</v>
      </c>
      <c r="DD5" s="5"/>
      <c r="DE5" s="5"/>
      <c r="DF5" s="5"/>
      <c r="DG5" s="14" t="s">
        <v>164</v>
      </c>
      <c r="DH5" s="4"/>
      <c r="DI5" s="4"/>
      <c r="DJ5" s="4"/>
      <c r="DK5" s="4"/>
      <c r="DL5" s="4"/>
      <c r="DM5" s="4"/>
      <c r="DN5" s="4"/>
      <c r="DO5" s="4"/>
      <c r="DP5" s="4"/>
      <c r="DQ5" s="4"/>
      <c r="DR5" s="4"/>
      <c r="DS5" s="4"/>
      <c r="DT5" s="4"/>
      <c r="DU5" s="4"/>
      <c r="DV5" s="4"/>
      <c r="DW5" s="4"/>
      <c r="DX5" s="4"/>
      <c r="DY5" s="4"/>
      <c r="DZ5" s="4"/>
      <c r="EA5" s="4"/>
      <c r="EB5" s="4"/>
      <c r="EC5" s="4"/>
      <c r="ED5" s="4"/>
      <c r="EE5" s="15"/>
      <c r="EF5"/>
      <c r="EG5"/>
      <c r="EH5"/>
      <c r="EI5"/>
    </row>
    <row r="6" spans="1:139" ht="17.25" customHeight="1" x14ac:dyDescent="0.25">
      <c r="B6" s="172"/>
      <c r="C6" s="172"/>
      <c r="D6" s="172"/>
      <c r="E6" s="172"/>
      <c r="F6" s="172"/>
      <c r="G6" s="172"/>
      <c r="H6" s="172"/>
      <c r="I6" s="172"/>
      <c r="J6" s="172"/>
      <c r="K6" s="172"/>
      <c r="L6" s="172"/>
      <c r="M6" s="172"/>
      <c r="N6" s="172"/>
      <c r="R6" s="25" t="b">
        <v>0</v>
      </c>
      <c r="S6" s="11" t="e">
        <f t="shared" ref="S6:S28" si="28">IF($R6,AY6,NA())</f>
        <v>#N/A</v>
      </c>
      <c r="T6" s="13" t="e">
        <f t="shared" ref="T6:T28" si="29">IF($R6,AZ6,NA())</f>
        <v>#N/A</v>
      </c>
      <c r="U6" s="13" t="e">
        <f t="shared" ref="U6:U28" si="30">IF($R6,BA6,NA())</f>
        <v>#N/A</v>
      </c>
      <c r="V6" s="13" t="e">
        <f t="shared" ref="V6:V28" si="31">IF($R6,BB6,NA())</f>
        <v>#N/A</v>
      </c>
      <c r="W6" s="13" t="e">
        <f t="shared" ref="W6:W28" si="32">IF($R6,BC6,NA())</f>
        <v>#N/A</v>
      </c>
      <c r="X6" s="13" t="e">
        <f t="shared" ref="X6:X28" si="33">IF($R6,BD6,NA())</f>
        <v>#N/A</v>
      </c>
      <c r="Y6" s="13" t="e">
        <f t="shared" ref="Y6:Y28" si="34">IF($R6,BE6,NA())</f>
        <v>#N/A</v>
      </c>
      <c r="Z6" s="13" t="e">
        <f t="shared" ref="Z6:Z28" si="35">IF($R6,BF6,NA())</f>
        <v>#N/A</v>
      </c>
      <c r="AA6" s="13" t="e">
        <f t="shared" ref="AA6:AA28" si="36">IF($R6,BG6,NA())</f>
        <v>#N/A</v>
      </c>
      <c r="AB6" s="13" t="e">
        <f t="shared" ref="AB6:AB28" si="37">IF($R6,BH6,NA())</f>
        <v>#N/A</v>
      </c>
      <c r="AC6" s="13" t="e">
        <f t="shared" ref="AC6:AC28" si="38">IF($R6,BI6,NA())</f>
        <v>#N/A</v>
      </c>
      <c r="AD6" s="13" t="e">
        <f t="shared" ref="AD6:AD28" si="39">IF($R6,BJ6,NA())</f>
        <v>#N/A</v>
      </c>
      <c r="AE6" s="13" t="e">
        <f t="shared" ref="AE6:AE28" si="40">IF($R6,BK6,NA())</f>
        <v>#N/A</v>
      </c>
      <c r="AF6" s="13" t="e">
        <f t="shared" ref="AF6:AF28" si="41">IF($R6,BL6,NA())</f>
        <v>#N/A</v>
      </c>
      <c r="AG6" s="13" t="e">
        <f t="shared" ref="AG6:AG28" si="42">IF($R6,BM6,NA())</f>
        <v>#N/A</v>
      </c>
      <c r="AH6" s="13" t="e">
        <f t="shared" ref="AH6:AH28" si="43">IF($R6,BN6,NA())</f>
        <v>#N/A</v>
      </c>
      <c r="AI6" s="13" t="e">
        <f t="shared" ref="AI6:AI28" si="44">IF($R6,BO6,NA())</f>
        <v>#N/A</v>
      </c>
      <c r="AJ6" s="13" t="e">
        <f t="shared" ref="AJ6:AJ28" si="45">IF($R6,BP6,NA())</f>
        <v>#N/A</v>
      </c>
      <c r="AK6" s="13" t="e">
        <f t="shared" ref="AK6:AK28" si="46">IF($R6,BQ6,NA())</f>
        <v>#N/A</v>
      </c>
      <c r="AL6" s="13" t="e">
        <f t="shared" ref="AL6:AL28" si="47">IF($R6,BR6,NA())</f>
        <v>#N/A</v>
      </c>
      <c r="AM6" s="13" t="e">
        <f t="shared" ref="AM6:AM28" si="48">IF($R6,BS6,NA())</f>
        <v>#N/A</v>
      </c>
      <c r="AN6" s="13" t="e">
        <f t="shared" ref="AN6:AN28" si="49">IF($R6,BT6,NA())</f>
        <v>#N/A</v>
      </c>
      <c r="AO6" s="13" t="e">
        <f t="shared" ref="AO6:AO28" si="50">IF($R6,BU6,NA())</f>
        <v>#N/A</v>
      </c>
      <c r="AP6" s="13" t="e">
        <f t="shared" ref="AP6:AP28" si="51">IF($R6,BV6,NA())</f>
        <v>#N/A</v>
      </c>
      <c r="AQ6" s="13" t="e">
        <f t="shared" ref="AQ6:AQ28" si="52">IF($R6,BW6,NA())</f>
        <v>#N/A</v>
      </c>
      <c r="AR6" s="13" t="e">
        <f t="shared" ref="AR6:AR28" si="53">IF($R6,BX6,NA())</f>
        <v>#N/A</v>
      </c>
      <c r="AS6" s="13" t="e">
        <f t="shared" ref="AS6:AS28" si="54">IF($R6,BY6,NA())</f>
        <v>#N/A</v>
      </c>
      <c r="AT6" s="13" t="e">
        <f t="shared" ref="AT6:AT28" si="55">IF($R6,BZ6,NA())</f>
        <v>#N/A</v>
      </c>
      <c r="AU6" s="13" t="e">
        <f t="shared" ref="AU6:AU28" si="56">IF($R6,CA6,NA())</f>
        <v>#N/A</v>
      </c>
      <c r="AV6" s="13" t="e">
        <f t="shared" ref="AV6:AV27" si="57">IF($R6,CB6,NA())</f>
        <v>#N/A</v>
      </c>
      <c r="AW6" s="13" t="e">
        <f t="shared" ref="AW6:AW28" si="58">IF($R6,CC6,NA())</f>
        <v>#N/A</v>
      </c>
      <c r="AX6" s="13" t="e">
        <f>IF($R6,#REF!,NA())</f>
        <v>#N/A</v>
      </c>
      <c r="AY6" t="s">
        <v>165</v>
      </c>
      <c r="AZ6" s="4">
        <v>1.6416E-2</v>
      </c>
      <c r="BA6" s="4">
        <v>-4.0599999999999997E-2</v>
      </c>
      <c r="BB6" s="4">
        <v>0.30566199999999999</v>
      </c>
      <c r="BC6" s="4">
        <v>-7.1499999999999994E-2</v>
      </c>
      <c r="BD6" s="4">
        <v>0.161165</v>
      </c>
      <c r="BE6" s="4">
        <v>-4.0840000000000001E-2</v>
      </c>
      <c r="BF6" s="4">
        <v>0.12794700000000001</v>
      </c>
      <c r="BG6" s="4">
        <v>0.110014</v>
      </c>
      <c r="BH6" s="4">
        <v>0.27832400000000002</v>
      </c>
      <c r="BI6" s="4">
        <v>0.19591700000000001</v>
      </c>
      <c r="BJ6" s="4">
        <v>1.119062</v>
      </c>
      <c r="BK6" s="4">
        <v>-0.31085000000000002</v>
      </c>
      <c r="BL6" s="4">
        <v>0.32830100000000001</v>
      </c>
      <c r="BM6" s="4">
        <v>0.26097900000000002</v>
      </c>
      <c r="BN6" s="4">
        <v>0.19161500000000001</v>
      </c>
      <c r="BO6" s="4">
        <v>7.7532000000000004E-2</v>
      </c>
      <c r="BP6" s="4">
        <v>0.37811499999999998</v>
      </c>
      <c r="BQ6" s="4">
        <v>0.469495</v>
      </c>
      <c r="BR6" s="4">
        <v>0.56754099999999996</v>
      </c>
      <c r="BS6" s="4">
        <v>0.47473700000000002</v>
      </c>
      <c r="BT6" s="4">
        <v>-0.21368000000000001</v>
      </c>
      <c r="BU6" s="4">
        <v>-0.41526000000000002</v>
      </c>
      <c r="BV6" s="4">
        <v>-0.23147999999999999</v>
      </c>
      <c r="BW6" s="4">
        <v>-0.48064000000000001</v>
      </c>
      <c r="BX6" s="4">
        <v>-5.5300000000000002E-2</v>
      </c>
      <c r="BY6" s="4">
        <v>-0.62678</v>
      </c>
      <c r="BZ6" s="4">
        <v>0.14328299999999999</v>
      </c>
      <c r="CA6" s="4">
        <v>0.80484800000000001</v>
      </c>
      <c r="CB6" s="4">
        <v>0.38606000000000001</v>
      </c>
      <c r="CC6" s="19">
        <v>-0.54486999999999997</v>
      </c>
      <c r="CD6" s="20">
        <v>0.59348400000000001</v>
      </c>
      <c r="CE6" s="5">
        <v>9</v>
      </c>
      <c r="CF6" s="11" t="e">
        <f t="shared" si="4"/>
        <v>#N/A</v>
      </c>
      <c r="CG6" s="13" t="e">
        <f t="shared" si="5"/>
        <v>#N/A</v>
      </c>
      <c r="CH6" s="13" t="e">
        <f t="shared" si="6"/>
        <v>#N/A</v>
      </c>
      <c r="CI6" s="13" t="e">
        <f t="shared" si="7"/>
        <v>#N/A</v>
      </c>
      <c r="CJ6" s="13" t="e">
        <f t="shared" si="8"/>
        <v>#N/A</v>
      </c>
      <c r="CK6" s="13" t="e">
        <f t="shared" si="9"/>
        <v>#N/A</v>
      </c>
      <c r="CL6" s="13" t="e">
        <f t="shared" si="10"/>
        <v>#N/A</v>
      </c>
      <c r="CM6" s="13" t="e">
        <f t="shared" si="11"/>
        <v>#N/A</v>
      </c>
      <c r="CN6" s="13" t="e">
        <f t="shared" si="12"/>
        <v>#N/A</v>
      </c>
      <c r="CO6" s="13" t="e">
        <f t="shared" si="13"/>
        <v>#N/A</v>
      </c>
      <c r="CP6" s="13" t="e">
        <f t="shared" si="14"/>
        <v>#N/A</v>
      </c>
      <c r="CQ6" s="13" t="e">
        <f t="shared" si="15"/>
        <v>#N/A</v>
      </c>
      <c r="CR6" s="13" t="e">
        <f t="shared" si="16"/>
        <v>#N/A</v>
      </c>
      <c r="CS6" s="13" t="e">
        <f t="shared" si="17"/>
        <v>#N/A</v>
      </c>
      <c r="CT6" s="13" t="e">
        <f t="shared" si="18"/>
        <v>#N/A</v>
      </c>
      <c r="CU6" s="13" t="e">
        <f t="shared" si="19"/>
        <v>#N/A</v>
      </c>
      <c r="CV6" s="13" t="e">
        <f t="shared" si="20"/>
        <v>#N/A</v>
      </c>
      <c r="CW6" s="13" t="e">
        <f t="shared" si="21"/>
        <v>#N/A</v>
      </c>
      <c r="CX6" s="13" t="e">
        <f t="shared" si="22"/>
        <v>#N/A</v>
      </c>
      <c r="CY6" s="13" t="e">
        <f t="shared" si="23"/>
        <v>#N/A</v>
      </c>
      <c r="CZ6" s="13" t="e">
        <f t="shared" si="24"/>
        <v>#N/A</v>
      </c>
      <c r="DA6" s="13" t="e">
        <f t="shared" si="25"/>
        <v>#N/A</v>
      </c>
      <c r="DB6" s="13" t="e">
        <f t="shared" si="26"/>
        <v>#N/A</v>
      </c>
      <c r="DC6" s="13" t="e">
        <f t="shared" si="27"/>
        <v>#N/A</v>
      </c>
      <c r="DD6" s="5"/>
      <c r="DE6" s="5"/>
      <c r="DF6" s="5"/>
      <c r="DG6" s="14" t="s">
        <v>165</v>
      </c>
      <c r="DH6" s="4"/>
      <c r="DI6" s="4"/>
      <c r="DJ6" s="4"/>
      <c r="DK6" s="4"/>
      <c r="DL6" s="4"/>
      <c r="DM6" s="4"/>
      <c r="DN6" s="4"/>
      <c r="DO6" s="4"/>
      <c r="DP6" s="4"/>
      <c r="DQ6" s="4"/>
      <c r="DR6" s="4"/>
      <c r="DS6" s="4"/>
      <c r="DT6" s="4"/>
      <c r="DU6" s="4"/>
      <c r="DV6" s="4"/>
      <c r="DW6" s="4"/>
      <c r="DX6" s="4"/>
      <c r="DY6" s="4"/>
      <c r="DZ6" s="4"/>
      <c r="EA6" s="4"/>
      <c r="EB6" s="4"/>
      <c r="EC6" s="4"/>
      <c r="ED6" s="4"/>
      <c r="EE6" s="15"/>
      <c r="EF6"/>
      <c r="EG6"/>
      <c r="EH6"/>
      <c r="EI6"/>
    </row>
    <row r="7" spans="1:139" ht="17.25" customHeight="1" x14ac:dyDescent="0.25">
      <c r="B7" s="172"/>
      <c r="C7" s="172"/>
      <c r="D7" s="172"/>
      <c r="E7" s="172"/>
      <c r="F7" s="172"/>
      <c r="G7" s="172"/>
      <c r="H7" s="172"/>
      <c r="I7" s="172"/>
      <c r="J7" s="172"/>
      <c r="K7" s="172"/>
      <c r="L7" s="172"/>
      <c r="M7" s="172"/>
      <c r="N7" s="172"/>
      <c r="R7" s="25" t="b">
        <v>0</v>
      </c>
      <c r="S7" s="11" t="e">
        <f t="shared" si="28"/>
        <v>#N/A</v>
      </c>
      <c r="T7" s="13" t="e">
        <f t="shared" si="29"/>
        <v>#N/A</v>
      </c>
      <c r="U7" s="13" t="e">
        <f t="shared" si="30"/>
        <v>#N/A</v>
      </c>
      <c r="V7" s="13" t="e">
        <f t="shared" si="31"/>
        <v>#N/A</v>
      </c>
      <c r="W7" s="13" t="e">
        <f t="shared" si="32"/>
        <v>#N/A</v>
      </c>
      <c r="X7" s="13" t="e">
        <f t="shared" si="33"/>
        <v>#N/A</v>
      </c>
      <c r="Y7" s="13" t="e">
        <f t="shared" si="34"/>
        <v>#N/A</v>
      </c>
      <c r="Z7" s="13" t="e">
        <f t="shared" si="35"/>
        <v>#N/A</v>
      </c>
      <c r="AA7" s="13" t="e">
        <f t="shared" si="36"/>
        <v>#N/A</v>
      </c>
      <c r="AB7" s="13" t="e">
        <f t="shared" si="37"/>
        <v>#N/A</v>
      </c>
      <c r="AC7" s="13" t="e">
        <f t="shared" si="38"/>
        <v>#N/A</v>
      </c>
      <c r="AD7" s="13" t="e">
        <f t="shared" si="39"/>
        <v>#N/A</v>
      </c>
      <c r="AE7" s="13" t="e">
        <f t="shared" si="40"/>
        <v>#N/A</v>
      </c>
      <c r="AF7" s="13" t="e">
        <f t="shared" si="41"/>
        <v>#N/A</v>
      </c>
      <c r="AG7" s="13" t="e">
        <f t="shared" si="42"/>
        <v>#N/A</v>
      </c>
      <c r="AH7" s="13" t="e">
        <f t="shared" si="43"/>
        <v>#N/A</v>
      </c>
      <c r="AI7" s="13" t="e">
        <f t="shared" si="44"/>
        <v>#N/A</v>
      </c>
      <c r="AJ7" s="13" t="e">
        <f t="shared" si="45"/>
        <v>#N/A</v>
      </c>
      <c r="AK7" s="13" t="e">
        <f t="shared" si="46"/>
        <v>#N/A</v>
      </c>
      <c r="AL7" s="13" t="e">
        <f t="shared" si="47"/>
        <v>#N/A</v>
      </c>
      <c r="AM7" s="13" t="e">
        <f t="shared" si="48"/>
        <v>#N/A</v>
      </c>
      <c r="AN7" s="13" t="e">
        <f t="shared" si="49"/>
        <v>#N/A</v>
      </c>
      <c r="AO7" s="13" t="e">
        <f t="shared" si="50"/>
        <v>#N/A</v>
      </c>
      <c r="AP7" s="13" t="e">
        <f t="shared" si="51"/>
        <v>#N/A</v>
      </c>
      <c r="AQ7" s="13" t="e">
        <f t="shared" si="52"/>
        <v>#N/A</v>
      </c>
      <c r="AR7" s="13" t="e">
        <f t="shared" si="53"/>
        <v>#N/A</v>
      </c>
      <c r="AS7" s="13" t="e">
        <f t="shared" si="54"/>
        <v>#N/A</v>
      </c>
      <c r="AT7" s="13" t="e">
        <f t="shared" si="55"/>
        <v>#N/A</v>
      </c>
      <c r="AU7" s="13" t="e">
        <f t="shared" si="56"/>
        <v>#N/A</v>
      </c>
      <c r="AV7" s="13" t="e">
        <f t="shared" si="57"/>
        <v>#N/A</v>
      </c>
      <c r="AW7" s="13" t="e">
        <f t="shared" si="58"/>
        <v>#N/A</v>
      </c>
      <c r="AX7" s="13" t="e">
        <f t="shared" ref="AX7:AX28" si="59">IF($R7,CD7,NA())</f>
        <v>#N/A</v>
      </c>
      <c r="AY7" t="s">
        <v>166</v>
      </c>
      <c r="AZ7" s="4">
        <v>0.23863799999999999</v>
      </c>
      <c r="BA7" s="4">
        <v>0.326071</v>
      </c>
      <c r="BB7" s="4">
        <v>0.33899499999999999</v>
      </c>
      <c r="BC7" s="4">
        <v>0.43961499999999998</v>
      </c>
      <c r="BD7" s="4">
        <v>0.38338699999999998</v>
      </c>
      <c r="BE7" s="4">
        <v>9.2492000000000005E-2</v>
      </c>
      <c r="BF7" s="4">
        <v>0.439058</v>
      </c>
      <c r="BG7" s="4">
        <v>0.354458</v>
      </c>
      <c r="BH7" s="4">
        <v>0.84499000000000002</v>
      </c>
      <c r="BI7" s="4">
        <v>0.74036100000000005</v>
      </c>
      <c r="BJ7" s="4">
        <v>1.474618</v>
      </c>
      <c r="BK7" s="4">
        <v>0.56692600000000004</v>
      </c>
      <c r="BL7" s="4">
        <v>0.90607899999999997</v>
      </c>
      <c r="BM7" s="4">
        <v>1.672091</v>
      </c>
      <c r="BN7" s="4">
        <v>-0.50839000000000001</v>
      </c>
      <c r="BO7" s="4">
        <v>-8.9130000000000001E-2</v>
      </c>
      <c r="BP7" s="4">
        <v>0.11144900000000001</v>
      </c>
      <c r="BQ7" s="4">
        <v>0.81393899999999997</v>
      </c>
      <c r="BR7" s="4">
        <v>0.86754100000000001</v>
      </c>
      <c r="BS7" s="4">
        <v>0.10807</v>
      </c>
      <c r="BT7" s="4">
        <v>-0.21368000000000001</v>
      </c>
      <c r="BU7" s="4">
        <v>5.1404999999999999E-2</v>
      </c>
      <c r="BV7" s="4">
        <v>-0.36481000000000002</v>
      </c>
      <c r="BW7" s="4">
        <v>-0.28064</v>
      </c>
      <c r="BX7" s="4">
        <v>-0.27751999999999999</v>
      </c>
      <c r="BY7" s="4">
        <v>-0.50456000000000001</v>
      </c>
      <c r="BZ7" s="4">
        <v>-1.16E-3</v>
      </c>
      <c r="CA7" s="4">
        <v>0.138181</v>
      </c>
      <c r="CB7" s="4">
        <v>0.13050500000000001</v>
      </c>
      <c r="CC7" s="4">
        <v>-0.56708999999999998</v>
      </c>
      <c r="CD7" s="4">
        <v>0.28237299999999999</v>
      </c>
      <c r="CE7" s="5">
        <v>10</v>
      </c>
      <c r="CF7" s="11" t="e">
        <f t="shared" si="4"/>
        <v>#N/A</v>
      </c>
      <c r="CG7" s="13" t="e">
        <f t="shared" si="5"/>
        <v>#N/A</v>
      </c>
      <c r="CH7" s="13" t="e">
        <f t="shared" si="6"/>
        <v>#N/A</v>
      </c>
      <c r="CI7" s="13" t="e">
        <f t="shared" si="7"/>
        <v>#N/A</v>
      </c>
      <c r="CJ7" s="13" t="e">
        <f t="shared" si="8"/>
        <v>#N/A</v>
      </c>
      <c r="CK7" s="13" t="e">
        <f t="shared" si="9"/>
        <v>#N/A</v>
      </c>
      <c r="CL7" s="13" t="e">
        <f t="shared" si="10"/>
        <v>#N/A</v>
      </c>
      <c r="CM7" s="13" t="e">
        <f t="shared" si="11"/>
        <v>#N/A</v>
      </c>
      <c r="CN7" s="13" t="e">
        <f t="shared" si="12"/>
        <v>#N/A</v>
      </c>
      <c r="CO7" s="13" t="e">
        <f t="shared" si="13"/>
        <v>#N/A</v>
      </c>
      <c r="CP7" s="13" t="e">
        <f t="shared" si="14"/>
        <v>#N/A</v>
      </c>
      <c r="CQ7" s="13" t="e">
        <f t="shared" si="15"/>
        <v>#N/A</v>
      </c>
      <c r="CR7" s="13" t="e">
        <f t="shared" si="16"/>
        <v>#N/A</v>
      </c>
      <c r="CS7" s="13" t="e">
        <f t="shared" si="17"/>
        <v>#N/A</v>
      </c>
      <c r="CT7" s="13" t="e">
        <f t="shared" si="18"/>
        <v>#N/A</v>
      </c>
      <c r="CU7" s="13" t="e">
        <f t="shared" si="19"/>
        <v>#N/A</v>
      </c>
      <c r="CV7" s="13" t="e">
        <f t="shared" si="20"/>
        <v>#N/A</v>
      </c>
      <c r="CW7" s="13" t="e">
        <f t="shared" si="21"/>
        <v>#N/A</v>
      </c>
      <c r="CX7" s="13" t="e">
        <f t="shared" si="22"/>
        <v>#N/A</v>
      </c>
      <c r="CY7" s="13" t="e">
        <f t="shared" si="23"/>
        <v>#N/A</v>
      </c>
      <c r="CZ7" s="13" t="e">
        <f t="shared" si="24"/>
        <v>#N/A</v>
      </c>
      <c r="DA7" s="13" t="e">
        <f t="shared" si="25"/>
        <v>#N/A</v>
      </c>
      <c r="DB7" s="13" t="e">
        <f t="shared" si="26"/>
        <v>#N/A</v>
      </c>
      <c r="DC7" s="13" t="e">
        <f t="shared" si="27"/>
        <v>#N/A</v>
      </c>
      <c r="DD7" s="5"/>
      <c r="DE7" s="5"/>
      <c r="DF7" s="5"/>
      <c r="DG7" s="14" t="s">
        <v>166</v>
      </c>
      <c r="DH7" s="4"/>
      <c r="DI7" s="4"/>
      <c r="DJ7" s="4"/>
      <c r="DK7" s="4"/>
      <c r="DL7" s="4"/>
      <c r="DM7" s="4"/>
      <c r="DN7" s="4"/>
      <c r="DO7" s="4"/>
      <c r="DP7" s="4"/>
      <c r="DQ7" s="4"/>
      <c r="DR7" s="4"/>
      <c r="DS7" s="4"/>
      <c r="DT7" s="4"/>
      <c r="DU7" s="4"/>
      <c r="DV7" s="4"/>
      <c r="DW7" s="4"/>
      <c r="DX7" s="4"/>
      <c r="DY7" s="4"/>
      <c r="DZ7" s="4"/>
      <c r="EA7" s="4"/>
      <c r="EB7" s="4"/>
      <c r="EC7" s="4"/>
      <c r="ED7" s="4"/>
      <c r="EE7" s="15"/>
      <c r="EF7"/>
      <c r="EG7"/>
      <c r="EH7"/>
      <c r="EI7"/>
    </row>
    <row r="8" spans="1:139" ht="17.25" customHeight="1" x14ac:dyDescent="0.25">
      <c r="B8" s="172"/>
      <c r="C8" s="172"/>
      <c r="D8" s="172"/>
      <c r="E8" s="172"/>
      <c r="F8" s="172"/>
      <c r="G8" s="172"/>
      <c r="H8" s="172"/>
      <c r="I8" s="172"/>
      <c r="J8" s="172"/>
      <c r="K8" s="172"/>
      <c r="L8" s="172"/>
      <c r="M8" s="172"/>
      <c r="N8" s="172"/>
      <c r="R8" s="25" t="b">
        <v>0</v>
      </c>
      <c r="S8" s="11" t="e">
        <f t="shared" si="28"/>
        <v>#N/A</v>
      </c>
      <c r="T8" s="13" t="e">
        <f t="shared" si="29"/>
        <v>#N/A</v>
      </c>
      <c r="U8" s="13" t="e">
        <f t="shared" si="30"/>
        <v>#N/A</v>
      </c>
      <c r="V8" s="13" t="e">
        <f t="shared" si="31"/>
        <v>#N/A</v>
      </c>
      <c r="W8" s="13" t="e">
        <f t="shared" si="32"/>
        <v>#N/A</v>
      </c>
      <c r="X8" s="13" t="e">
        <f t="shared" si="33"/>
        <v>#N/A</v>
      </c>
      <c r="Y8" s="13" t="e">
        <f t="shared" si="34"/>
        <v>#N/A</v>
      </c>
      <c r="Z8" s="13" t="e">
        <f t="shared" si="35"/>
        <v>#N/A</v>
      </c>
      <c r="AA8" s="13" t="e">
        <f t="shared" si="36"/>
        <v>#N/A</v>
      </c>
      <c r="AB8" s="13" t="e">
        <f t="shared" si="37"/>
        <v>#N/A</v>
      </c>
      <c r="AC8" s="13" t="e">
        <f t="shared" si="38"/>
        <v>#N/A</v>
      </c>
      <c r="AD8" s="13" t="e">
        <f t="shared" si="39"/>
        <v>#N/A</v>
      </c>
      <c r="AE8" s="13" t="e">
        <f t="shared" si="40"/>
        <v>#N/A</v>
      </c>
      <c r="AF8" s="13" t="e">
        <f t="shared" si="41"/>
        <v>#N/A</v>
      </c>
      <c r="AG8" s="13" t="e">
        <f t="shared" si="42"/>
        <v>#N/A</v>
      </c>
      <c r="AH8" s="13" t="e">
        <f t="shared" si="43"/>
        <v>#N/A</v>
      </c>
      <c r="AI8" s="13" t="e">
        <f t="shared" si="44"/>
        <v>#N/A</v>
      </c>
      <c r="AJ8" s="13" t="e">
        <f t="shared" si="45"/>
        <v>#N/A</v>
      </c>
      <c r="AK8" s="13" t="e">
        <f t="shared" si="46"/>
        <v>#N/A</v>
      </c>
      <c r="AL8" s="13" t="e">
        <f t="shared" si="47"/>
        <v>#N/A</v>
      </c>
      <c r="AM8" s="13" t="e">
        <f t="shared" si="48"/>
        <v>#N/A</v>
      </c>
      <c r="AN8" s="13" t="e">
        <f t="shared" si="49"/>
        <v>#N/A</v>
      </c>
      <c r="AO8" s="13" t="e">
        <f t="shared" si="50"/>
        <v>#N/A</v>
      </c>
      <c r="AP8" s="13" t="e">
        <f t="shared" si="51"/>
        <v>#N/A</v>
      </c>
      <c r="AQ8" s="13" t="e">
        <f t="shared" si="52"/>
        <v>#N/A</v>
      </c>
      <c r="AR8" s="13" t="e">
        <f t="shared" si="53"/>
        <v>#N/A</v>
      </c>
      <c r="AS8" s="13" t="e">
        <f t="shared" si="54"/>
        <v>#N/A</v>
      </c>
      <c r="AT8" s="13" t="e">
        <f t="shared" si="55"/>
        <v>#N/A</v>
      </c>
      <c r="AU8" s="13" t="e">
        <f t="shared" si="56"/>
        <v>#N/A</v>
      </c>
      <c r="AV8" s="13" t="e">
        <f t="shared" si="57"/>
        <v>#N/A</v>
      </c>
      <c r="AW8" s="13" t="e">
        <f t="shared" si="58"/>
        <v>#N/A</v>
      </c>
      <c r="AX8" s="13" t="e">
        <f t="shared" si="59"/>
        <v>#N/A</v>
      </c>
      <c r="AY8" t="s">
        <v>167</v>
      </c>
      <c r="AZ8" s="4">
        <v>-0.42803000000000002</v>
      </c>
      <c r="BA8" s="4">
        <v>-4.0599999999999997E-2</v>
      </c>
      <c r="BB8" s="4">
        <v>0.30566199999999999</v>
      </c>
      <c r="BC8" s="4">
        <v>3.9614999999999997E-2</v>
      </c>
      <c r="BD8" s="4">
        <v>0.38338699999999998</v>
      </c>
      <c r="BE8" s="4">
        <v>0.62582499999999996</v>
      </c>
      <c r="BF8" s="4">
        <v>0.23905799999999999</v>
      </c>
      <c r="BG8" s="4">
        <v>0.887791</v>
      </c>
      <c r="BH8" s="4">
        <v>0.61165700000000001</v>
      </c>
      <c r="BI8" s="4">
        <v>1.640361</v>
      </c>
      <c r="BJ8" s="4">
        <v>1.3412839999999999</v>
      </c>
      <c r="BK8" s="4">
        <v>0.80025900000000005</v>
      </c>
      <c r="BL8" s="4">
        <v>1.106079</v>
      </c>
      <c r="BM8" s="4">
        <v>1.7054240000000001</v>
      </c>
      <c r="BN8" s="4">
        <v>0.19161500000000001</v>
      </c>
      <c r="BO8" s="4">
        <v>7.7532000000000004E-2</v>
      </c>
      <c r="BP8" s="4">
        <v>-0.62187999999999999</v>
      </c>
      <c r="BQ8" s="4">
        <v>0.91393899999999995</v>
      </c>
      <c r="BR8" s="4">
        <v>-0.76578999999999997</v>
      </c>
      <c r="BS8" s="4">
        <v>-0.19192999999999999</v>
      </c>
      <c r="BT8" s="4">
        <v>0.11965199999999999</v>
      </c>
      <c r="BU8" s="4">
        <v>-0.74858999999999998</v>
      </c>
      <c r="BV8" s="4">
        <v>0.101858</v>
      </c>
      <c r="BW8" s="4">
        <v>-0.81396999999999997</v>
      </c>
      <c r="BX8" s="4">
        <v>5.5814999999999997E-2</v>
      </c>
      <c r="BY8" s="4">
        <v>0.59543900000000005</v>
      </c>
      <c r="BZ8" s="4">
        <v>-0.30115999999999998</v>
      </c>
      <c r="CA8" s="4">
        <v>1.804848</v>
      </c>
      <c r="CB8" s="4">
        <v>1.1638379999999999</v>
      </c>
      <c r="CC8" s="4">
        <v>0.89957799999999999</v>
      </c>
      <c r="CD8" s="4">
        <v>-0.18429000000000001</v>
      </c>
      <c r="CE8" s="5">
        <v>3</v>
      </c>
      <c r="CF8" s="11" t="e">
        <f t="shared" si="4"/>
        <v>#N/A</v>
      </c>
      <c r="CG8" s="13" t="e">
        <f t="shared" si="5"/>
        <v>#N/A</v>
      </c>
      <c r="CH8" s="13" t="e">
        <f t="shared" si="6"/>
        <v>#N/A</v>
      </c>
      <c r="CI8" s="13" t="e">
        <f t="shared" si="7"/>
        <v>#N/A</v>
      </c>
      <c r="CJ8" s="13" t="e">
        <f t="shared" si="8"/>
        <v>#N/A</v>
      </c>
      <c r="CK8" s="13" t="e">
        <f t="shared" si="9"/>
        <v>#N/A</v>
      </c>
      <c r="CL8" s="13" t="e">
        <f t="shared" si="10"/>
        <v>#N/A</v>
      </c>
      <c r="CM8" s="13" t="e">
        <f t="shared" si="11"/>
        <v>#N/A</v>
      </c>
      <c r="CN8" s="13" t="e">
        <f t="shared" si="12"/>
        <v>#N/A</v>
      </c>
      <c r="CO8" s="13" t="e">
        <f t="shared" si="13"/>
        <v>#N/A</v>
      </c>
      <c r="CP8" s="13" t="e">
        <f t="shared" si="14"/>
        <v>#N/A</v>
      </c>
      <c r="CQ8" s="13" t="e">
        <f t="shared" si="15"/>
        <v>#N/A</v>
      </c>
      <c r="CR8" s="13" t="e">
        <f t="shared" si="16"/>
        <v>#N/A</v>
      </c>
      <c r="CS8" s="13" t="e">
        <f t="shared" si="17"/>
        <v>#N/A</v>
      </c>
      <c r="CT8" s="13" t="e">
        <f t="shared" si="18"/>
        <v>#N/A</v>
      </c>
      <c r="CU8" s="13" t="e">
        <f t="shared" si="19"/>
        <v>#N/A</v>
      </c>
      <c r="CV8" s="13" t="e">
        <f t="shared" si="20"/>
        <v>#N/A</v>
      </c>
      <c r="CW8" s="13" t="e">
        <f t="shared" si="21"/>
        <v>#N/A</v>
      </c>
      <c r="CX8" s="13" t="e">
        <f t="shared" si="22"/>
        <v>#N/A</v>
      </c>
      <c r="CY8" s="13" t="e">
        <f t="shared" si="23"/>
        <v>#N/A</v>
      </c>
      <c r="CZ8" s="13" t="e">
        <f t="shared" si="24"/>
        <v>#N/A</v>
      </c>
      <c r="DA8" s="13" t="e">
        <f t="shared" si="25"/>
        <v>#N/A</v>
      </c>
      <c r="DB8" s="13" t="e">
        <f t="shared" si="26"/>
        <v>#N/A</v>
      </c>
      <c r="DC8" s="13" t="e">
        <f t="shared" si="27"/>
        <v>#N/A</v>
      </c>
      <c r="DD8" s="5"/>
      <c r="DE8" s="5"/>
      <c r="DF8" s="5"/>
      <c r="DG8" s="14" t="s">
        <v>167</v>
      </c>
      <c r="DH8" s="4">
        <v>0.95479599999999998</v>
      </c>
      <c r="DI8" s="4">
        <v>0.58337799999999995</v>
      </c>
      <c r="DJ8" s="4">
        <v>-0.89536000000000004</v>
      </c>
      <c r="DK8" s="4">
        <v>-1.0637099999999999</v>
      </c>
      <c r="DL8" s="4">
        <v>-1.0194000000000001</v>
      </c>
      <c r="DM8" s="4">
        <v>7.2969999999999997E-3</v>
      </c>
      <c r="DN8" s="4">
        <v>-0.52464999999999995</v>
      </c>
      <c r="DO8" s="4">
        <v>-0.11817</v>
      </c>
      <c r="DP8" s="4">
        <v>0.627336</v>
      </c>
      <c r="DQ8" s="4">
        <v>0.75743000000000005</v>
      </c>
      <c r="DR8" s="4">
        <v>0.996085</v>
      </c>
      <c r="DS8" s="4">
        <v>-4.1640000000000003E-2</v>
      </c>
      <c r="DT8" s="4">
        <v>-0.59779000000000004</v>
      </c>
      <c r="DU8" s="4">
        <v>-0.28794999999999998</v>
      </c>
      <c r="DV8" s="4">
        <v>0.402563</v>
      </c>
      <c r="DW8" s="4">
        <v>1.4648509999999999</v>
      </c>
      <c r="DX8" s="4">
        <v>-0.18206</v>
      </c>
      <c r="DY8" s="4">
        <v>-0.13472000000000001</v>
      </c>
      <c r="DZ8" s="4">
        <v>2.5093000000000001E-2</v>
      </c>
      <c r="EA8" s="4">
        <v>-0.39668999999999999</v>
      </c>
      <c r="EB8" s="4">
        <v>0.47962300000000002</v>
      </c>
      <c r="EC8" s="4">
        <v>0.34650300000000001</v>
      </c>
      <c r="ED8" s="4">
        <v>-0.33582000000000001</v>
      </c>
      <c r="EE8" s="15">
        <v>421.66669999999999</v>
      </c>
      <c r="EF8">
        <v>3</v>
      </c>
      <c r="EG8"/>
      <c r="EH8"/>
      <c r="EI8"/>
    </row>
    <row r="9" spans="1:139" ht="17.25" customHeight="1" x14ac:dyDescent="0.25">
      <c r="B9" s="172"/>
      <c r="C9" s="172"/>
      <c r="D9" s="172"/>
      <c r="E9" s="172"/>
      <c r="F9" s="172"/>
      <c r="G9" s="172"/>
      <c r="H9" s="172"/>
      <c r="I9" s="172"/>
      <c r="J9" s="172"/>
      <c r="K9" s="172"/>
      <c r="L9" s="172"/>
      <c r="M9" s="172"/>
      <c r="N9" s="172"/>
      <c r="R9" s="25" t="b">
        <v>0</v>
      </c>
      <c r="S9" s="11" t="e">
        <f t="shared" si="28"/>
        <v>#N/A</v>
      </c>
      <c r="T9" s="13" t="e">
        <f t="shared" si="29"/>
        <v>#N/A</v>
      </c>
      <c r="U9" s="13" t="e">
        <f t="shared" si="30"/>
        <v>#N/A</v>
      </c>
      <c r="V9" s="13" t="e">
        <f t="shared" si="31"/>
        <v>#N/A</v>
      </c>
      <c r="W9" s="13" t="e">
        <f t="shared" si="32"/>
        <v>#N/A</v>
      </c>
      <c r="X9" s="13" t="e">
        <f t="shared" si="33"/>
        <v>#N/A</v>
      </c>
      <c r="Y9" s="13" t="e">
        <f t="shared" si="34"/>
        <v>#N/A</v>
      </c>
      <c r="Z9" s="13" t="e">
        <f t="shared" si="35"/>
        <v>#N/A</v>
      </c>
      <c r="AA9" s="13" t="e">
        <f t="shared" si="36"/>
        <v>#N/A</v>
      </c>
      <c r="AB9" s="13" t="e">
        <f t="shared" si="37"/>
        <v>#N/A</v>
      </c>
      <c r="AC9" s="13" t="e">
        <f t="shared" si="38"/>
        <v>#N/A</v>
      </c>
      <c r="AD9" s="13" t="e">
        <f t="shared" si="39"/>
        <v>#N/A</v>
      </c>
      <c r="AE9" s="13" t="e">
        <f t="shared" si="40"/>
        <v>#N/A</v>
      </c>
      <c r="AF9" s="13" t="e">
        <f t="shared" si="41"/>
        <v>#N/A</v>
      </c>
      <c r="AG9" s="13" t="e">
        <f t="shared" si="42"/>
        <v>#N/A</v>
      </c>
      <c r="AH9" s="13" t="e">
        <f t="shared" si="43"/>
        <v>#N/A</v>
      </c>
      <c r="AI9" s="13" t="e">
        <f t="shared" si="44"/>
        <v>#N/A</v>
      </c>
      <c r="AJ9" s="13" t="e">
        <f t="shared" si="45"/>
        <v>#N/A</v>
      </c>
      <c r="AK9" s="13" t="e">
        <f t="shared" si="46"/>
        <v>#N/A</v>
      </c>
      <c r="AL9" s="13" t="e">
        <f t="shared" si="47"/>
        <v>#N/A</v>
      </c>
      <c r="AM9" s="13" t="e">
        <f t="shared" si="48"/>
        <v>#N/A</v>
      </c>
      <c r="AN9" s="13" t="e">
        <f t="shared" si="49"/>
        <v>#N/A</v>
      </c>
      <c r="AO9" s="13" t="e">
        <f t="shared" si="50"/>
        <v>#N/A</v>
      </c>
      <c r="AP9" s="13" t="e">
        <f t="shared" si="51"/>
        <v>#N/A</v>
      </c>
      <c r="AQ9" s="13" t="e">
        <f t="shared" si="52"/>
        <v>#N/A</v>
      </c>
      <c r="AR9" s="13" t="e">
        <f t="shared" si="53"/>
        <v>#N/A</v>
      </c>
      <c r="AS9" s="13" t="e">
        <f t="shared" si="54"/>
        <v>#N/A</v>
      </c>
      <c r="AT9" s="13" t="e">
        <f t="shared" si="55"/>
        <v>#N/A</v>
      </c>
      <c r="AU9" s="13" t="e">
        <f t="shared" si="56"/>
        <v>#N/A</v>
      </c>
      <c r="AV9" s="13" t="e">
        <f t="shared" si="57"/>
        <v>#N/A</v>
      </c>
      <c r="AW9" s="13" t="e">
        <f t="shared" si="58"/>
        <v>#N/A</v>
      </c>
      <c r="AX9" s="13" t="e">
        <f t="shared" si="59"/>
        <v>#N/A</v>
      </c>
      <c r="AY9" t="s">
        <v>168</v>
      </c>
      <c r="AZ9" s="4">
        <v>0.23863799999999999</v>
      </c>
      <c r="BA9" s="4">
        <v>0.12607099999999999</v>
      </c>
      <c r="BB9" s="4">
        <v>0.13899500000000001</v>
      </c>
      <c r="BC9" s="4">
        <v>3.9614999999999997E-2</v>
      </c>
      <c r="BD9" s="4">
        <v>0.38338699999999998</v>
      </c>
      <c r="BE9" s="4">
        <v>0.29249199999999997</v>
      </c>
      <c r="BF9" s="4">
        <v>0.23905799999999999</v>
      </c>
      <c r="BG9" s="4">
        <v>0.55445800000000001</v>
      </c>
      <c r="BH9" s="4">
        <v>0.44499</v>
      </c>
      <c r="BI9" s="4">
        <v>1.140361</v>
      </c>
      <c r="BJ9" s="4">
        <v>0.174618</v>
      </c>
      <c r="BK9" s="4">
        <v>0.46692600000000001</v>
      </c>
      <c r="BL9" s="4">
        <v>0.10607900000000001</v>
      </c>
      <c r="BM9" s="4">
        <v>-0.12791</v>
      </c>
      <c r="BN9" s="4">
        <v>-0.80839000000000005</v>
      </c>
      <c r="BO9" s="4">
        <v>-8.9130000000000001E-2</v>
      </c>
      <c r="BP9" s="4">
        <v>0.711449</v>
      </c>
      <c r="BQ9" s="4">
        <v>0.91393899999999995</v>
      </c>
      <c r="BR9" s="4">
        <v>-0.43246000000000001</v>
      </c>
      <c r="BS9" s="4">
        <v>-0.69193000000000005</v>
      </c>
      <c r="BT9" s="4">
        <v>-0.21368000000000001</v>
      </c>
      <c r="BU9" s="4">
        <v>-0.24859000000000001</v>
      </c>
      <c r="BV9" s="4">
        <v>-0.56481000000000003</v>
      </c>
      <c r="BW9" s="4">
        <v>0.51936099999999996</v>
      </c>
      <c r="BX9" s="4">
        <v>-0.27751999999999999</v>
      </c>
      <c r="BY9" s="4">
        <v>9.5438999999999996E-2</v>
      </c>
      <c r="BZ9" s="4">
        <v>-0.30115999999999998</v>
      </c>
      <c r="CA9" s="4">
        <v>-0.36181999999999997</v>
      </c>
      <c r="CB9" s="4">
        <v>-0.66949999999999998</v>
      </c>
      <c r="CC9" s="4">
        <v>-1.26709</v>
      </c>
      <c r="CD9" s="4">
        <v>-0.51763000000000003</v>
      </c>
      <c r="CE9" s="5">
        <v>2</v>
      </c>
      <c r="CF9" s="11" t="e">
        <f t="shared" si="4"/>
        <v>#N/A</v>
      </c>
      <c r="CG9" s="13" t="e">
        <f t="shared" si="5"/>
        <v>#N/A</v>
      </c>
      <c r="CH9" s="13" t="e">
        <f t="shared" si="6"/>
        <v>#N/A</v>
      </c>
      <c r="CI9" s="13" t="e">
        <f t="shared" si="7"/>
        <v>#N/A</v>
      </c>
      <c r="CJ9" s="13" t="e">
        <f t="shared" si="8"/>
        <v>#N/A</v>
      </c>
      <c r="CK9" s="13" t="e">
        <f t="shared" si="9"/>
        <v>#N/A</v>
      </c>
      <c r="CL9" s="13" t="e">
        <f t="shared" si="10"/>
        <v>#N/A</v>
      </c>
      <c r="CM9" s="13" t="e">
        <f t="shared" si="11"/>
        <v>#N/A</v>
      </c>
      <c r="CN9" s="13" t="e">
        <f t="shared" si="12"/>
        <v>#N/A</v>
      </c>
      <c r="CO9" s="13" t="e">
        <f t="shared" si="13"/>
        <v>#N/A</v>
      </c>
      <c r="CP9" s="13" t="e">
        <f t="shared" si="14"/>
        <v>#N/A</v>
      </c>
      <c r="CQ9" s="13" t="e">
        <f t="shared" si="15"/>
        <v>#N/A</v>
      </c>
      <c r="CR9" s="13" t="e">
        <f t="shared" si="16"/>
        <v>#N/A</v>
      </c>
      <c r="CS9" s="13" t="e">
        <f t="shared" si="17"/>
        <v>#N/A</v>
      </c>
      <c r="CT9" s="13" t="e">
        <f t="shared" si="18"/>
        <v>#N/A</v>
      </c>
      <c r="CU9" s="13" t="e">
        <f t="shared" si="19"/>
        <v>#N/A</v>
      </c>
      <c r="CV9" s="13" t="e">
        <f t="shared" si="20"/>
        <v>#N/A</v>
      </c>
      <c r="CW9" s="13" t="e">
        <f t="shared" si="21"/>
        <v>#N/A</v>
      </c>
      <c r="CX9" s="13" t="e">
        <f t="shared" si="22"/>
        <v>#N/A</v>
      </c>
      <c r="CY9" s="13" t="e">
        <f t="shared" si="23"/>
        <v>#N/A</v>
      </c>
      <c r="CZ9" s="13" t="e">
        <f t="shared" si="24"/>
        <v>#N/A</v>
      </c>
      <c r="DA9" s="13" t="e">
        <f t="shared" si="25"/>
        <v>#N/A</v>
      </c>
      <c r="DB9" s="13" t="e">
        <f t="shared" si="26"/>
        <v>#N/A</v>
      </c>
      <c r="DC9" s="13" t="e">
        <f t="shared" si="27"/>
        <v>#N/A</v>
      </c>
      <c r="DD9" s="5"/>
      <c r="DE9" s="5"/>
      <c r="DF9" s="5"/>
      <c r="DG9" s="14" t="s">
        <v>168</v>
      </c>
      <c r="DH9" s="4">
        <v>-0.37853999999999999</v>
      </c>
      <c r="DI9" s="4">
        <v>-1.0832900000000001</v>
      </c>
      <c r="DJ9" s="4">
        <v>0.104645</v>
      </c>
      <c r="DK9" s="4">
        <v>-0.73038000000000003</v>
      </c>
      <c r="DL9" s="4">
        <v>0.31393500000000002</v>
      </c>
      <c r="DM9" s="4">
        <v>0.84062999999999999</v>
      </c>
      <c r="DN9" s="4">
        <v>0.14201800000000001</v>
      </c>
      <c r="DO9" s="4">
        <v>0.71516299999999999</v>
      </c>
      <c r="DP9" s="4">
        <v>-0.87265999999999999</v>
      </c>
      <c r="DQ9" s="4">
        <v>-1.40924</v>
      </c>
      <c r="DR9" s="4">
        <v>-0.67057999999999995</v>
      </c>
      <c r="DS9" s="4">
        <v>-0.54164000000000001</v>
      </c>
      <c r="DT9" s="4">
        <v>6.8873000000000004E-2</v>
      </c>
      <c r="DU9" s="4">
        <v>0.54538200000000003</v>
      </c>
      <c r="DV9" s="4">
        <v>-0.59743999999999997</v>
      </c>
      <c r="DW9" s="4">
        <v>0.29818499999999998</v>
      </c>
      <c r="DX9" s="4">
        <v>-1.1820600000000001</v>
      </c>
      <c r="DY9" s="4">
        <v>-1.30139</v>
      </c>
      <c r="DZ9" s="4">
        <v>1.525093</v>
      </c>
      <c r="EA9" s="4">
        <v>0.60331000000000001</v>
      </c>
      <c r="EB9" s="4">
        <v>0.146289</v>
      </c>
      <c r="EC9" s="4">
        <v>-0.65349999999999997</v>
      </c>
      <c r="ED9" s="4">
        <v>-0.33582000000000001</v>
      </c>
      <c r="EE9" s="15">
        <v>355.5</v>
      </c>
      <c r="EF9">
        <v>2</v>
      </c>
      <c r="EG9"/>
      <c r="EH9"/>
      <c r="EI9"/>
    </row>
    <row r="10" spans="1:139" ht="17.25" customHeight="1" x14ac:dyDescent="0.25">
      <c r="B10" s="172"/>
      <c r="C10" s="172"/>
      <c r="D10" s="172"/>
      <c r="E10" s="172"/>
      <c r="F10" s="172"/>
      <c r="G10" s="172"/>
      <c r="H10" s="172"/>
      <c r="I10" s="172"/>
      <c r="J10" s="172"/>
      <c r="K10" s="172"/>
      <c r="L10" s="172"/>
      <c r="M10" s="172"/>
      <c r="N10" s="172"/>
      <c r="R10" s="25" t="b">
        <v>0</v>
      </c>
      <c r="S10" s="11" t="e">
        <f t="shared" si="28"/>
        <v>#N/A</v>
      </c>
      <c r="T10" s="13" t="e">
        <f t="shared" si="29"/>
        <v>#N/A</v>
      </c>
      <c r="U10" s="13" t="e">
        <f t="shared" si="30"/>
        <v>#N/A</v>
      </c>
      <c r="V10" s="13" t="e">
        <f t="shared" si="31"/>
        <v>#N/A</v>
      </c>
      <c r="W10" s="13" t="e">
        <f t="shared" si="32"/>
        <v>#N/A</v>
      </c>
      <c r="X10" s="13" t="e">
        <f t="shared" si="33"/>
        <v>#N/A</v>
      </c>
      <c r="Y10" s="13" t="e">
        <f t="shared" si="34"/>
        <v>#N/A</v>
      </c>
      <c r="Z10" s="13" t="e">
        <f t="shared" si="35"/>
        <v>#N/A</v>
      </c>
      <c r="AA10" s="13" t="e">
        <f t="shared" si="36"/>
        <v>#N/A</v>
      </c>
      <c r="AB10" s="13" t="e">
        <f t="shared" si="37"/>
        <v>#N/A</v>
      </c>
      <c r="AC10" s="13" t="e">
        <f t="shared" si="38"/>
        <v>#N/A</v>
      </c>
      <c r="AD10" s="13" t="e">
        <f t="shared" si="39"/>
        <v>#N/A</v>
      </c>
      <c r="AE10" s="13" t="e">
        <f t="shared" si="40"/>
        <v>#N/A</v>
      </c>
      <c r="AF10" s="13" t="e">
        <f t="shared" si="41"/>
        <v>#N/A</v>
      </c>
      <c r="AG10" s="13" t="e">
        <f t="shared" si="42"/>
        <v>#N/A</v>
      </c>
      <c r="AH10" s="13" t="e">
        <f t="shared" si="43"/>
        <v>#N/A</v>
      </c>
      <c r="AI10" s="13" t="e">
        <f t="shared" si="44"/>
        <v>#N/A</v>
      </c>
      <c r="AJ10" s="13" t="e">
        <f t="shared" si="45"/>
        <v>#N/A</v>
      </c>
      <c r="AK10" s="13" t="e">
        <f t="shared" si="46"/>
        <v>#N/A</v>
      </c>
      <c r="AL10" s="13" t="e">
        <f t="shared" si="47"/>
        <v>#N/A</v>
      </c>
      <c r="AM10" s="13" t="e">
        <f t="shared" si="48"/>
        <v>#N/A</v>
      </c>
      <c r="AN10" s="13" t="e">
        <f t="shared" si="49"/>
        <v>#N/A</v>
      </c>
      <c r="AO10" s="13" t="e">
        <f t="shared" si="50"/>
        <v>#N/A</v>
      </c>
      <c r="AP10" s="13" t="e">
        <f t="shared" si="51"/>
        <v>#N/A</v>
      </c>
      <c r="AQ10" s="13" t="e">
        <f t="shared" si="52"/>
        <v>#N/A</v>
      </c>
      <c r="AR10" s="13" t="e">
        <f t="shared" si="53"/>
        <v>#N/A</v>
      </c>
      <c r="AS10" s="13" t="e">
        <f t="shared" si="54"/>
        <v>#N/A</v>
      </c>
      <c r="AT10" s="13" t="e">
        <f t="shared" si="55"/>
        <v>#N/A</v>
      </c>
      <c r="AU10" s="13" t="e">
        <f t="shared" si="56"/>
        <v>#N/A</v>
      </c>
      <c r="AV10" s="13" t="e">
        <f t="shared" si="57"/>
        <v>#N/A</v>
      </c>
      <c r="AW10" s="13" t="e">
        <f t="shared" si="58"/>
        <v>#N/A</v>
      </c>
      <c r="AX10" s="13" t="e">
        <f t="shared" si="59"/>
        <v>#N/A</v>
      </c>
      <c r="AY10" t="s">
        <v>169</v>
      </c>
      <c r="AZ10" s="4">
        <v>-0.42803000000000002</v>
      </c>
      <c r="BA10" s="4">
        <v>-4.0599999999999997E-2</v>
      </c>
      <c r="BB10" s="4">
        <v>0.30566199999999999</v>
      </c>
      <c r="BC10" s="4">
        <v>3.9614999999999997E-2</v>
      </c>
      <c r="BD10" s="4">
        <v>5.0053E-2</v>
      </c>
      <c r="BE10" s="4">
        <v>1.292492</v>
      </c>
      <c r="BF10" s="4">
        <v>0.23905799999999999</v>
      </c>
      <c r="BG10" s="4">
        <v>-0.44553999999999999</v>
      </c>
      <c r="BH10" s="4">
        <v>0.94499</v>
      </c>
      <c r="BI10" s="4">
        <v>1.640361</v>
      </c>
      <c r="BJ10" s="4">
        <v>1.6746179999999999</v>
      </c>
      <c r="BK10" s="4">
        <v>2.466926</v>
      </c>
      <c r="BL10" s="4">
        <v>1.106079</v>
      </c>
      <c r="BM10" s="4">
        <v>1.7054240000000001</v>
      </c>
      <c r="BN10" s="4">
        <v>-0.14172000000000001</v>
      </c>
      <c r="BO10" s="4">
        <v>0.74419900000000005</v>
      </c>
      <c r="BP10" s="4">
        <v>0.711449</v>
      </c>
      <c r="BQ10" s="4">
        <v>0.91393899999999995</v>
      </c>
      <c r="BR10" s="4">
        <v>0.234207</v>
      </c>
      <c r="BS10" s="4">
        <v>1.1414040000000001</v>
      </c>
      <c r="BT10" s="4">
        <v>-0.21368000000000001</v>
      </c>
      <c r="BU10" s="4">
        <v>-1.0819300000000001</v>
      </c>
      <c r="BV10" s="4">
        <v>-0.56481000000000003</v>
      </c>
      <c r="BW10" s="4">
        <v>0.85269399999999995</v>
      </c>
      <c r="BX10" s="4">
        <v>-0.27751999999999999</v>
      </c>
      <c r="BY10" s="4">
        <v>0.26210600000000001</v>
      </c>
      <c r="BZ10" s="4">
        <v>-0.30115999999999998</v>
      </c>
      <c r="CA10" s="4">
        <v>-0.86182000000000003</v>
      </c>
      <c r="CB10" s="4">
        <v>-0.83616000000000001</v>
      </c>
      <c r="CC10" s="4">
        <v>-1.4337599999999999</v>
      </c>
      <c r="CD10" s="4">
        <v>0.149039</v>
      </c>
      <c r="CE10" s="5">
        <v>3</v>
      </c>
      <c r="CF10" s="11" t="e">
        <f t="shared" si="4"/>
        <v>#N/A</v>
      </c>
      <c r="CG10" s="13" t="e">
        <f t="shared" si="5"/>
        <v>#N/A</v>
      </c>
      <c r="CH10" s="13" t="e">
        <f t="shared" si="6"/>
        <v>#N/A</v>
      </c>
      <c r="CI10" s="13" t="e">
        <f t="shared" si="7"/>
        <v>#N/A</v>
      </c>
      <c r="CJ10" s="13" t="e">
        <f t="shared" si="8"/>
        <v>#N/A</v>
      </c>
      <c r="CK10" s="13" t="e">
        <f t="shared" si="9"/>
        <v>#N/A</v>
      </c>
      <c r="CL10" s="13" t="e">
        <f t="shared" si="10"/>
        <v>#N/A</v>
      </c>
      <c r="CM10" s="13" t="e">
        <f t="shared" si="11"/>
        <v>#N/A</v>
      </c>
      <c r="CN10" s="13" t="e">
        <f t="shared" si="12"/>
        <v>#N/A</v>
      </c>
      <c r="CO10" s="13" t="e">
        <f t="shared" si="13"/>
        <v>#N/A</v>
      </c>
      <c r="CP10" s="13" t="e">
        <f t="shared" si="14"/>
        <v>#N/A</v>
      </c>
      <c r="CQ10" s="13" t="e">
        <f t="shared" si="15"/>
        <v>#N/A</v>
      </c>
      <c r="CR10" s="13" t="e">
        <f t="shared" si="16"/>
        <v>#N/A</v>
      </c>
      <c r="CS10" s="13" t="e">
        <f t="shared" si="17"/>
        <v>#N/A</v>
      </c>
      <c r="CT10" s="13" t="e">
        <f t="shared" si="18"/>
        <v>#N/A</v>
      </c>
      <c r="CU10" s="13" t="e">
        <f t="shared" si="19"/>
        <v>#N/A</v>
      </c>
      <c r="CV10" s="13" t="e">
        <f t="shared" si="20"/>
        <v>#N/A</v>
      </c>
      <c r="CW10" s="13" t="e">
        <f t="shared" si="21"/>
        <v>#N/A</v>
      </c>
      <c r="CX10" s="13" t="e">
        <f t="shared" si="22"/>
        <v>#N/A</v>
      </c>
      <c r="CY10" s="13" t="e">
        <f t="shared" si="23"/>
        <v>#N/A</v>
      </c>
      <c r="CZ10" s="13" t="e">
        <f t="shared" si="24"/>
        <v>#N/A</v>
      </c>
      <c r="DA10" s="13" t="e">
        <f t="shared" si="25"/>
        <v>#N/A</v>
      </c>
      <c r="DB10" s="13" t="e">
        <f t="shared" si="26"/>
        <v>#N/A</v>
      </c>
      <c r="DC10" s="13" t="e">
        <f t="shared" si="27"/>
        <v>#N/A</v>
      </c>
      <c r="DD10" s="5"/>
      <c r="DE10" s="5"/>
      <c r="DF10" s="5"/>
      <c r="DG10" s="14" t="s">
        <v>169</v>
      </c>
      <c r="DH10" s="4">
        <v>0.95479599999999998</v>
      </c>
      <c r="DI10" s="4">
        <v>1.2500439999999999</v>
      </c>
      <c r="DJ10" s="4">
        <v>1.1046450000000001</v>
      </c>
      <c r="DK10" s="4">
        <v>-6.3710000000000003E-2</v>
      </c>
      <c r="DL10" s="4">
        <v>1.3139350000000001</v>
      </c>
      <c r="DM10" s="4">
        <v>1.34063</v>
      </c>
      <c r="DN10" s="4">
        <v>0.47535100000000002</v>
      </c>
      <c r="DO10" s="4">
        <v>0.88183</v>
      </c>
      <c r="DP10" s="4">
        <v>0.29400199999999999</v>
      </c>
      <c r="DQ10" s="4">
        <v>0.75743000000000005</v>
      </c>
      <c r="DR10" s="4">
        <v>1.329418</v>
      </c>
      <c r="DS10" s="4">
        <v>-4.1640000000000003E-2</v>
      </c>
      <c r="DT10" s="4">
        <v>-0.26445999999999997</v>
      </c>
      <c r="DU10" s="4">
        <v>1.045382</v>
      </c>
      <c r="DV10" s="4">
        <v>6.9228999999999999E-2</v>
      </c>
      <c r="DW10" s="4">
        <v>-0.53515000000000001</v>
      </c>
      <c r="DX10" s="4">
        <v>0.15127199999999999</v>
      </c>
      <c r="DY10" s="4">
        <v>0.19861200000000001</v>
      </c>
      <c r="DZ10" s="4">
        <v>-0.30824000000000001</v>
      </c>
      <c r="EA10" s="4">
        <v>-0.39668999999999999</v>
      </c>
      <c r="EB10" s="4">
        <v>-0.18704000000000001</v>
      </c>
      <c r="EC10" s="4">
        <v>-0.32016</v>
      </c>
      <c r="ED10" s="4">
        <v>-0.33582000000000001</v>
      </c>
      <c r="EE10" s="15">
        <v>479.33330000000001</v>
      </c>
      <c r="EF10">
        <v>3</v>
      </c>
      <c r="EG10"/>
      <c r="EH10"/>
      <c r="EI10"/>
    </row>
    <row r="11" spans="1:139" ht="17.25" customHeight="1" x14ac:dyDescent="0.25">
      <c r="B11" s="172"/>
      <c r="C11" s="172"/>
      <c r="D11" s="172"/>
      <c r="E11" s="172"/>
      <c r="F11" s="172"/>
      <c r="G11" s="172"/>
      <c r="H11" s="172"/>
      <c r="I11" s="172"/>
      <c r="J11" s="172"/>
      <c r="K11" s="172"/>
      <c r="L11" s="172"/>
      <c r="M11" s="172"/>
      <c r="N11" s="172"/>
      <c r="R11" s="25" t="b">
        <v>0</v>
      </c>
      <c r="S11" s="11" t="e">
        <f t="shared" si="28"/>
        <v>#N/A</v>
      </c>
      <c r="T11" s="13" t="e">
        <f t="shared" si="29"/>
        <v>#N/A</v>
      </c>
      <c r="U11" s="13" t="e">
        <f t="shared" si="30"/>
        <v>#N/A</v>
      </c>
      <c r="V11" s="13" t="e">
        <f t="shared" si="31"/>
        <v>#N/A</v>
      </c>
      <c r="W11" s="13" t="e">
        <f t="shared" si="32"/>
        <v>#N/A</v>
      </c>
      <c r="X11" s="13" t="e">
        <f t="shared" si="33"/>
        <v>#N/A</v>
      </c>
      <c r="Y11" s="13" t="e">
        <f t="shared" si="34"/>
        <v>#N/A</v>
      </c>
      <c r="Z11" s="13" t="e">
        <f t="shared" si="35"/>
        <v>#N/A</v>
      </c>
      <c r="AA11" s="13" t="e">
        <f t="shared" si="36"/>
        <v>#N/A</v>
      </c>
      <c r="AB11" s="13" t="e">
        <f t="shared" si="37"/>
        <v>#N/A</v>
      </c>
      <c r="AC11" s="13" t="e">
        <f t="shared" si="38"/>
        <v>#N/A</v>
      </c>
      <c r="AD11" s="13" t="e">
        <f t="shared" si="39"/>
        <v>#N/A</v>
      </c>
      <c r="AE11" s="13" t="e">
        <f t="shared" si="40"/>
        <v>#N/A</v>
      </c>
      <c r="AF11" s="13" t="e">
        <f t="shared" si="41"/>
        <v>#N/A</v>
      </c>
      <c r="AG11" s="13" t="e">
        <f t="shared" si="42"/>
        <v>#N/A</v>
      </c>
      <c r="AH11" s="13" t="e">
        <f t="shared" si="43"/>
        <v>#N/A</v>
      </c>
      <c r="AI11" s="13" t="e">
        <f t="shared" si="44"/>
        <v>#N/A</v>
      </c>
      <c r="AJ11" s="13" t="e">
        <f t="shared" si="45"/>
        <v>#N/A</v>
      </c>
      <c r="AK11" s="13" t="e">
        <f t="shared" si="46"/>
        <v>#N/A</v>
      </c>
      <c r="AL11" s="13" t="e">
        <f t="shared" si="47"/>
        <v>#N/A</v>
      </c>
      <c r="AM11" s="13" t="e">
        <f t="shared" si="48"/>
        <v>#N/A</v>
      </c>
      <c r="AN11" s="13" t="e">
        <f t="shared" si="49"/>
        <v>#N/A</v>
      </c>
      <c r="AO11" s="13" t="e">
        <f t="shared" si="50"/>
        <v>#N/A</v>
      </c>
      <c r="AP11" s="13" t="e">
        <f t="shared" si="51"/>
        <v>#N/A</v>
      </c>
      <c r="AQ11" s="13" t="e">
        <f t="shared" si="52"/>
        <v>#N/A</v>
      </c>
      <c r="AR11" s="13" t="e">
        <f t="shared" si="53"/>
        <v>#N/A</v>
      </c>
      <c r="AS11" s="13" t="e">
        <f t="shared" si="54"/>
        <v>#N/A</v>
      </c>
      <c r="AT11" s="13" t="e">
        <f t="shared" si="55"/>
        <v>#N/A</v>
      </c>
      <c r="AU11" s="13" t="e">
        <f t="shared" si="56"/>
        <v>#N/A</v>
      </c>
      <c r="AV11" s="13" t="e">
        <f t="shared" si="57"/>
        <v>#N/A</v>
      </c>
      <c r="AW11" s="13" t="e">
        <f t="shared" si="58"/>
        <v>#N/A</v>
      </c>
      <c r="AX11" s="13" t="e">
        <f t="shared" si="59"/>
        <v>#N/A</v>
      </c>
      <c r="AY11" t="s">
        <v>170</v>
      </c>
      <c r="AZ11" s="4">
        <v>-0.36136000000000001</v>
      </c>
      <c r="BA11" s="4">
        <v>-0.37392999999999998</v>
      </c>
      <c r="BB11" s="4">
        <v>-0.36099999999999999</v>
      </c>
      <c r="BC11" s="4">
        <v>3.9614999999999997E-2</v>
      </c>
      <c r="BD11" s="4">
        <v>-0.21661</v>
      </c>
      <c r="BE11" s="4">
        <v>-0.30751000000000001</v>
      </c>
      <c r="BF11" s="4">
        <v>0.23905799999999999</v>
      </c>
      <c r="BG11" s="4">
        <v>-0.24554000000000001</v>
      </c>
      <c r="BH11" s="4">
        <v>0.14499000000000001</v>
      </c>
      <c r="BI11" s="4">
        <v>1.240361</v>
      </c>
      <c r="BJ11" s="4">
        <v>7.4618000000000004E-2</v>
      </c>
      <c r="BK11" s="4">
        <v>0.66692600000000002</v>
      </c>
      <c r="BL11" s="4">
        <v>0.90607899999999997</v>
      </c>
      <c r="BM11" s="4">
        <v>0.97209100000000004</v>
      </c>
      <c r="BN11" s="4">
        <v>0.19161500000000001</v>
      </c>
      <c r="BO11" s="4">
        <v>-0.58913000000000004</v>
      </c>
      <c r="BP11" s="4">
        <v>0.31144899999999998</v>
      </c>
      <c r="BQ11" s="4">
        <v>0.31393900000000002</v>
      </c>
      <c r="BR11" s="4">
        <v>0.167541</v>
      </c>
      <c r="BS11" s="4">
        <v>0.40806999999999999</v>
      </c>
      <c r="BT11" s="4">
        <v>-0.21368000000000001</v>
      </c>
      <c r="BU11" s="4">
        <v>5.1404999999999999E-2</v>
      </c>
      <c r="BV11" s="4">
        <v>-0.16481000000000001</v>
      </c>
      <c r="BW11" s="4">
        <v>0.71936100000000003</v>
      </c>
      <c r="BX11" s="4">
        <v>-0.27751999999999999</v>
      </c>
      <c r="BY11" s="4">
        <v>-0.60455999999999999</v>
      </c>
      <c r="BZ11" s="4">
        <v>-0.30115999999999998</v>
      </c>
      <c r="CA11" s="4">
        <v>-6.182E-2</v>
      </c>
      <c r="CB11" s="4">
        <v>3.0505000000000001E-2</v>
      </c>
      <c r="CC11" s="4">
        <v>-0.36709000000000003</v>
      </c>
      <c r="CD11" s="4">
        <v>8.2373000000000002E-2</v>
      </c>
      <c r="CE11" s="5">
        <v>5</v>
      </c>
      <c r="CF11" s="11" t="e">
        <f t="shared" si="4"/>
        <v>#N/A</v>
      </c>
      <c r="CG11" s="13" t="e">
        <f t="shared" si="5"/>
        <v>#N/A</v>
      </c>
      <c r="CH11" s="13" t="e">
        <f t="shared" si="6"/>
        <v>#N/A</v>
      </c>
      <c r="CI11" s="13" t="e">
        <f t="shared" si="7"/>
        <v>#N/A</v>
      </c>
      <c r="CJ11" s="13" t="e">
        <f t="shared" si="8"/>
        <v>#N/A</v>
      </c>
      <c r="CK11" s="13" t="e">
        <f t="shared" si="9"/>
        <v>#N/A</v>
      </c>
      <c r="CL11" s="13" t="e">
        <f t="shared" si="10"/>
        <v>#N/A</v>
      </c>
      <c r="CM11" s="13" t="e">
        <f t="shared" si="11"/>
        <v>#N/A</v>
      </c>
      <c r="CN11" s="13" t="e">
        <f t="shared" si="12"/>
        <v>#N/A</v>
      </c>
      <c r="CO11" s="13" t="e">
        <f t="shared" si="13"/>
        <v>#N/A</v>
      </c>
      <c r="CP11" s="13" t="e">
        <f t="shared" si="14"/>
        <v>#N/A</v>
      </c>
      <c r="CQ11" s="13" t="e">
        <f t="shared" si="15"/>
        <v>#N/A</v>
      </c>
      <c r="CR11" s="13" t="e">
        <f t="shared" si="16"/>
        <v>#N/A</v>
      </c>
      <c r="CS11" s="13" t="e">
        <f t="shared" si="17"/>
        <v>#N/A</v>
      </c>
      <c r="CT11" s="13" t="e">
        <f t="shared" si="18"/>
        <v>#N/A</v>
      </c>
      <c r="CU11" s="13" t="e">
        <f t="shared" si="19"/>
        <v>#N/A</v>
      </c>
      <c r="CV11" s="13" t="e">
        <f t="shared" si="20"/>
        <v>#N/A</v>
      </c>
      <c r="CW11" s="13" t="e">
        <f t="shared" si="21"/>
        <v>#N/A</v>
      </c>
      <c r="CX11" s="13" t="e">
        <f t="shared" si="22"/>
        <v>#N/A</v>
      </c>
      <c r="CY11" s="13" t="e">
        <f t="shared" si="23"/>
        <v>#N/A</v>
      </c>
      <c r="CZ11" s="13" t="e">
        <f t="shared" si="24"/>
        <v>#N/A</v>
      </c>
      <c r="DA11" s="13" t="e">
        <f t="shared" si="25"/>
        <v>#N/A</v>
      </c>
      <c r="DB11" s="13" t="e">
        <f t="shared" si="26"/>
        <v>#N/A</v>
      </c>
      <c r="DC11" s="13" t="e">
        <f t="shared" si="27"/>
        <v>#N/A</v>
      </c>
      <c r="DD11" s="5"/>
      <c r="DE11" s="5"/>
      <c r="DF11" s="5"/>
      <c r="DG11" s="14" t="s">
        <v>170</v>
      </c>
      <c r="DH11" s="4">
        <v>-1.1285400000000001</v>
      </c>
      <c r="DI11" s="4">
        <v>-0.58328999999999998</v>
      </c>
      <c r="DJ11" s="4">
        <v>-0.39535999999999999</v>
      </c>
      <c r="DK11" s="4">
        <v>-0.48037999999999997</v>
      </c>
      <c r="DL11" s="4">
        <v>-0.18607000000000001</v>
      </c>
      <c r="DM11" s="4">
        <v>9.0630000000000002E-2</v>
      </c>
      <c r="DN11" s="4">
        <v>-0.10798000000000001</v>
      </c>
      <c r="DO11" s="4">
        <v>-3.4840000000000003E-2</v>
      </c>
      <c r="DP11" s="4">
        <v>-0.37265999999999999</v>
      </c>
      <c r="DQ11" s="4">
        <v>-0.15923999999999999</v>
      </c>
      <c r="DR11" s="4">
        <v>0.57941799999999999</v>
      </c>
      <c r="DS11" s="4">
        <v>-0.29164000000000001</v>
      </c>
      <c r="DT11" s="4">
        <v>6.8873000000000004E-2</v>
      </c>
      <c r="DU11" s="4">
        <v>1.545382</v>
      </c>
      <c r="DV11" s="4">
        <v>0.152563</v>
      </c>
      <c r="DW11" s="4">
        <v>0.29818499999999998</v>
      </c>
      <c r="DX11" s="4">
        <v>6.7938999999999999E-2</v>
      </c>
      <c r="DY11" s="4">
        <v>-5.1389999999999998E-2</v>
      </c>
      <c r="DZ11" s="4">
        <v>2.5093000000000001E-2</v>
      </c>
      <c r="EA11" s="4">
        <v>0.35331000000000001</v>
      </c>
      <c r="EB11" s="4">
        <v>0.146289</v>
      </c>
      <c r="EC11" s="4">
        <v>-0.1535</v>
      </c>
      <c r="ED11" s="4">
        <v>-8.5819999999999994E-2</v>
      </c>
      <c r="EE11" s="15">
        <v>439.25</v>
      </c>
      <c r="EF11">
        <v>4</v>
      </c>
      <c r="EG11"/>
      <c r="EH11"/>
      <c r="EI11"/>
    </row>
    <row r="12" spans="1:139" ht="17.25" customHeight="1" x14ac:dyDescent="0.25">
      <c r="B12" s="172"/>
      <c r="C12" s="172"/>
      <c r="D12" s="172"/>
      <c r="E12" s="172"/>
      <c r="F12" s="172"/>
      <c r="G12" s="172"/>
      <c r="H12" s="172"/>
      <c r="I12" s="172"/>
      <c r="J12" s="172"/>
      <c r="K12" s="172"/>
      <c r="L12" s="172"/>
      <c r="M12" s="172"/>
      <c r="N12" s="172"/>
      <c r="R12" s="25" t="b">
        <v>0</v>
      </c>
      <c r="S12" s="11" t="e">
        <f t="shared" si="28"/>
        <v>#N/A</v>
      </c>
      <c r="T12" s="13" t="e">
        <f t="shared" si="29"/>
        <v>#N/A</v>
      </c>
      <c r="U12" s="13" t="e">
        <f t="shared" si="30"/>
        <v>#N/A</v>
      </c>
      <c r="V12" s="13" t="e">
        <f t="shared" si="31"/>
        <v>#N/A</v>
      </c>
      <c r="W12" s="13" t="e">
        <f t="shared" si="32"/>
        <v>#N/A</v>
      </c>
      <c r="X12" s="13" t="e">
        <f t="shared" si="33"/>
        <v>#N/A</v>
      </c>
      <c r="Y12" s="13" t="e">
        <f t="shared" si="34"/>
        <v>#N/A</v>
      </c>
      <c r="Z12" s="13" t="e">
        <f t="shared" si="35"/>
        <v>#N/A</v>
      </c>
      <c r="AA12" s="13" t="e">
        <f t="shared" si="36"/>
        <v>#N/A</v>
      </c>
      <c r="AB12" s="13" t="e">
        <f t="shared" si="37"/>
        <v>#N/A</v>
      </c>
      <c r="AC12" s="13" t="e">
        <f t="shared" si="38"/>
        <v>#N/A</v>
      </c>
      <c r="AD12" s="13" t="e">
        <f t="shared" si="39"/>
        <v>#N/A</v>
      </c>
      <c r="AE12" s="13" t="e">
        <f t="shared" si="40"/>
        <v>#N/A</v>
      </c>
      <c r="AF12" s="13" t="e">
        <f t="shared" si="41"/>
        <v>#N/A</v>
      </c>
      <c r="AG12" s="13" t="e">
        <f t="shared" si="42"/>
        <v>#N/A</v>
      </c>
      <c r="AH12" s="13" t="e">
        <f t="shared" si="43"/>
        <v>#N/A</v>
      </c>
      <c r="AI12" s="13" t="e">
        <f t="shared" si="44"/>
        <v>#N/A</v>
      </c>
      <c r="AJ12" s="13" t="e">
        <f t="shared" si="45"/>
        <v>#N/A</v>
      </c>
      <c r="AK12" s="13" t="e">
        <f t="shared" si="46"/>
        <v>#N/A</v>
      </c>
      <c r="AL12" s="13" t="e">
        <f t="shared" si="47"/>
        <v>#N/A</v>
      </c>
      <c r="AM12" s="13" t="e">
        <f t="shared" si="48"/>
        <v>#N/A</v>
      </c>
      <c r="AN12" s="13" t="e">
        <f t="shared" si="49"/>
        <v>#N/A</v>
      </c>
      <c r="AO12" s="13" t="e">
        <f t="shared" si="50"/>
        <v>#N/A</v>
      </c>
      <c r="AP12" s="13" t="e">
        <f t="shared" si="51"/>
        <v>#N/A</v>
      </c>
      <c r="AQ12" s="13" t="e">
        <f t="shared" si="52"/>
        <v>#N/A</v>
      </c>
      <c r="AR12" s="13" t="e">
        <f t="shared" si="53"/>
        <v>#N/A</v>
      </c>
      <c r="AS12" s="13" t="e">
        <f t="shared" si="54"/>
        <v>#N/A</v>
      </c>
      <c r="AT12" s="13" t="e">
        <f t="shared" si="55"/>
        <v>#N/A</v>
      </c>
      <c r="AU12" s="13" t="e">
        <f t="shared" si="56"/>
        <v>#N/A</v>
      </c>
      <c r="AV12" s="13" t="e">
        <f t="shared" si="57"/>
        <v>#N/A</v>
      </c>
      <c r="AW12" s="13" t="e">
        <f t="shared" si="58"/>
        <v>#N/A</v>
      </c>
      <c r="AX12" s="13" t="e">
        <f t="shared" si="59"/>
        <v>#N/A</v>
      </c>
      <c r="AY12" t="s">
        <v>171</v>
      </c>
      <c r="AZ12" s="4">
        <v>0.23863799999999999</v>
      </c>
      <c r="BA12" s="4">
        <v>0.62607100000000004</v>
      </c>
      <c r="BB12" s="4">
        <v>0.63899499999999998</v>
      </c>
      <c r="BC12" s="4">
        <v>3.9614999999999997E-2</v>
      </c>
      <c r="BD12" s="4">
        <v>-0.61660999999999999</v>
      </c>
      <c r="BE12" s="4">
        <v>-0.70750999999999997</v>
      </c>
      <c r="BF12" s="4">
        <v>0.23905799999999999</v>
      </c>
      <c r="BG12" s="4">
        <v>-0.44553999999999999</v>
      </c>
      <c r="BH12" s="4">
        <v>-5.5010000000000003E-2</v>
      </c>
      <c r="BI12" s="4">
        <v>1.640361</v>
      </c>
      <c r="BJ12" s="4">
        <v>0.67461800000000005</v>
      </c>
      <c r="BK12" s="4">
        <v>0.46692600000000001</v>
      </c>
      <c r="BL12" s="4">
        <v>0.10607900000000001</v>
      </c>
      <c r="BM12" s="4">
        <v>2.3720910000000002</v>
      </c>
      <c r="BN12" s="4">
        <v>1.1916150000000001</v>
      </c>
      <c r="BO12" s="4">
        <v>-0.58913000000000004</v>
      </c>
      <c r="BP12" s="4">
        <v>-0.28854999999999997</v>
      </c>
      <c r="BQ12" s="4">
        <v>0.91393899999999995</v>
      </c>
      <c r="BR12" s="4">
        <v>1.5675410000000001</v>
      </c>
      <c r="BS12" s="4">
        <v>-0.19192999999999999</v>
      </c>
      <c r="BT12" s="4">
        <v>-0.21368000000000001</v>
      </c>
      <c r="BU12" s="4">
        <v>0.25140499999999999</v>
      </c>
      <c r="BV12" s="4">
        <v>-0.56481000000000003</v>
      </c>
      <c r="BW12" s="4">
        <v>0.51936099999999996</v>
      </c>
      <c r="BX12" s="4">
        <v>-0.27751999999999999</v>
      </c>
      <c r="BY12" s="4">
        <v>-0.40455999999999998</v>
      </c>
      <c r="BZ12" s="4">
        <v>-0.30115999999999998</v>
      </c>
      <c r="CA12" s="4">
        <v>0.138181</v>
      </c>
      <c r="CB12" s="4">
        <v>-1.1695</v>
      </c>
      <c r="CC12" s="4">
        <v>-1.76709</v>
      </c>
      <c r="CD12" s="4">
        <v>1.4823729999999999</v>
      </c>
      <c r="CE12" s="5">
        <v>1</v>
      </c>
      <c r="CF12" s="11" t="e">
        <f t="shared" si="4"/>
        <v>#N/A</v>
      </c>
      <c r="CG12" s="13" t="e">
        <f t="shared" si="5"/>
        <v>#N/A</v>
      </c>
      <c r="CH12" s="13" t="e">
        <f t="shared" si="6"/>
        <v>#N/A</v>
      </c>
      <c r="CI12" s="13" t="e">
        <f t="shared" si="7"/>
        <v>#N/A</v>
      </c>
      <c r="CJ12" s="13" t="e">
        <f t="shared" si="8"/>
        <v>#N/A</v>
      </c>
      <c r="CK12" s="13" t="e">
        <f t="shared" si="9"/>
        <v>#N/A</v>
      </c>
      <c r="CL12" s="13" t="e">
        <f t="shared" si="10"/>
        <v>#N/A</v>
      </c>
      <c r="CM12" s="13" t="e">
        <f t="shared" si="11"/>
        <v>#N/A</v>
      </c>
      <c r="CN12" s="13" t="e">
        <f t="shared" si="12"/>
        <v>#N/A</v>
      </c>
      <c r="CO12" s="13" t="e">
        <f t="shared" si="13"/>
        <v>#N/A</v>
      </c>
      <c r="CP12" s="13" t="e">
        <f t="shared" si="14"/>
        <v>#N/A</v>
      </c>
      <c r="CQ12" s="13" t="e">
        <f t="shared" si="15"/>
        <v>#N/A</v>
      </c>
      <c r="CR12" s="13" t="e">
        <f t="shared" si="16"/>
        <v>#N/A</v>
      </c>
      <c r="CS12" s="13" t="e">
        <f t="shared" si="17"/>
        <v>#N/A</v>
      </c>
      <c r="CT12" s="13" t="e">
        <f t="shared" si="18"/>
        <v>#N/A</v>
      </c>
      <c r="CU12" s="13" t="e">
        <f t="shared" si="19"/>
        <v>#N/A</v>
      </c>
      <c r="CV12" s="13" t="e">
        <f t="shared" si="20"/>
        <v>#N/A</v>
      </c>
      <c r="CW12" s="13" t="e">
        <f t="shared" si="21"/>
        <v>#N/A</v>
      </c>
      <c r="CX12" s="13" t="e">
        <f t="shared" si="22"/>
        <v>#N/A</v>
      </c>
      <c r="CY12" s="13" t="e">
        <f t="shared" si="23"/>
        <v>#N/A</v>
      </c>
      <c r="CZ12" s="13" t="e">
        <f t="shared" si="24"/>
        <v>#N/A</v>
      </c>
      <c r="DA12" s="13" t="e">
        <f t="shared" si="25"/>
        <v>#N/A</v>
      </c>
      <c r="DB12" s="13" t="e">
        <f t="shared" si="26"/>
        <v>#N/A</v>
      </c>
      <c r="DC12" s="13" t="e">
        <f t="shared" si="27"/>
        <v>#N/A</v>
      </c>
      <c r="DD12" s="5"/>
      <c r="DE12" s="5"/>
      <c r="DF12" s="5"/>
      <c r="DG12" s="14" t="s">
        <v>171</v>
      </c>
      <c r="DH12" s="4"/>
      <c r="DI12" s="4"/>
      <c r="DJ12" s="4"/>
      <c r="DK12" s="4"/>
      <c r="DL12" s="4"/>
      <c r="DM12" s="4"/>
      <c r="DN12" s="4"/>
      <c r="DO12" s="4"/>
      <c r="DP12" s="4"/>
      <c r="DQ12" s="4"/>
      <c r="DR12" s="4"/>
      <c r="DS12" s="4"/>
      <c r="DT12" s="4"/>
      <c r="DU12" s="4"/>
      <c r="DV12" s="4"/>
      <c r="DW12" s="4"/>
      <c r="DX12" s="4"/>
      <c r="DY12" s="4"/>
      <c r="DZ12" s="4"/>
      <c r="EA12" s="4"/>
      <c r="EB12" s="4"/>
      <c r="EC12" s="4"/>
      <c r="ED12" s="4"/>
      <c r="EE12" s="15"/>
      <c r="EF12"/>
      <c r="EG12"/>
      <c r="EH12"/>
      <c r="EI12"/>
    </row>
    <row r="13" spans="1:139" ht="17.25" customHeight="1" x14ac:dyDescent="0.25">
      <c r="B13" s="172"/>
      <c r="C13" s="172"/>
      <c r="D13" s="172"/>
      <c r="E13" s="172"/>
      <c r="F13" s="172"/>
      <c r="G13" s="172"/>
      <c r="H13" s="172"/>
      <c r="I13" s="172"/>
      <c r="J13" s="172"/>
      <c r="K13" s="172"/>
      <c r="L13" s="172"/>
      <c r="M13" s="172"/>
      <c r="N13" s="172"/>
      <c r="R13" s="25" t="b">
        <v>0</v>
      </c>
      <c r="S13" s="11" t="e">
        <f t="shared" si="28"/>
        <v>#N/A</v>
      </c>
      <c r="T13" s="13" t="e">
        <f t="shared" si="29"/>
        <v>#N/A</v>
      </c>
      <c r="U13" s="13" t="e">
        <f t="shared" si="30"/>
        <v>#N/A</v>
      </c>
      <c r="V13" s="13" t="e">
        <f t="shared" si="31"/>
        <v>#N/A</v>
      </c>
      <c r="W13" s="13" t="e">
        <f t="shared" si="32"/>
        <v>#N/A</v>
      </c>
      <c r="X13" s="13" t="e">
        <f t="shared" si="33"/>
        <v>#N/A</v>
      </c>
      <c r="Y13" s="13" t="e">
        <f t="shared" si="34"/>
        <v>#N/A</v>
      </c>
      <c r="Z13" s="13" t="e">
        <f t="shared" si="35"/>
        <v>#N/A</v>
      </c>
      <c r="AA13" s="13" t="e">
        <f t="shared" si="36"/>
        <v>#N/A</v>
      </c>
      <c r="AB13" s="13" t="e">
        <f t="shared" si="37"/>
        <v>#N/A</v>
      </c>
      <c r="AC13" s="13" t="e">
        <f t="shared" si="38"/>
        <v>#N/A</v>
      </c>
      <c r="AD13" s="13" t="e">
        <f t="shared" si="39"/>
        <v>#N/A</v>
      </c>
      <c r="AE13" s="13" t="e">
        <f t="shared" si="40"/>
        <v>#N/A</v>
      </c>
      <c r="AF13" s="13" t="e">
        <f t="shared" si="41"/>
        <v>#N/A</v>
      </c>
      <c r="AG13" s="13" t="e">
        <f t="shared" si="42"/>
        <v>#N/A</v>
      </c>
      <c r="AH13" s="13" t="e">
        <f t="shared" si="43"/>
        <v>#N/A</v>
      </c>
      <c r="AI13" s="13" t="e">
        <f t="shared" si="44"/>
        <v>#N/A</v>
      </c>
      <c r="AJ13" s="13" t="e">
        <f t="shared" si="45"/>
        <v>#N/A</v>
      </c>
      <c r="AK13" s="13" t="e">
        <f t="shared" si="46"/>
        <v>#N/A</v>
      </c>
      <c r="AL13" s="13" t="e">
        <f t="shared" si="47"/>
        <v>#N/A</v>
      </c>
      <c r="AM13" s="13" t="e">
        <f t="shared" si="48"/>
        <v>#N/A</v>
      </c>
      <c r="AN13" s="13" t="e">
        <f t="shared" si="49"/>
        <v>#N/A</v>
      </c>
      <c r="AO13" s="13" t="e">
        <f t="shared" si="50"/>
        <v>#N/A</v>
      </c>
      <c r="AP13" s="13" t="e">
        <f t="shared" si="51"/>
        <v>#N/A</v>
      </c>
      <c r="AQ13" s="13" t="e">
        <f t="shared" si="52"/>
        <v>#N/A</v>
      </c>
      <c r="AR13" s="13" t="e">
        <f t="shared" si="53"/>
        <v>#N/A</v>
      </c>
      <c r="AS13" s="13" t="e">
        <f t="shared" si="54"/>
        <v>#N/A</v>
      </c>
      <c r="AT13" s="13" t="e">
        <f t="shared" si="55"/>
        <v>#N/A</v>
      </c>
      <c r="AU13" s="13" t="e">
        <f t="shared" si="56"/>
        <v>#N/A</v>
      </c>
      <c r="AV13" s="13" t="e">
        <f t="shared" si="57"/>
        <v>#N/A</v>
      </c>
      <c r="AW13" s="13" t="e">
        <f t="shared" si="58"/>
        <v>#N/A</v>
      </c>
      <c r="AX13" s="13" t="e">
        <f t="shared" si="59"/>
        <v>#N/A</v>
      </c>
      <c r="AY13" t="s">
        <v>172</v>
      </c>
      <c r="AZ13" s="4">
        <v>-0.13636000000000001</v>
      </c>
      <c r="BA13" s="4">
        <v>0.12607099999999999</v>
      </c>
      <c r="BB13" s="4">
        <v>-0.111</v>
      </c>
      <c r="BC13" s="4">
        <v>0.41461500000000001</v>
      </c>
      <c r="BD13" s="4">
        <v>0.50838700000000003</v>
      </c>
      <c r="BE13" s="4">
        <v>0.41749199999999997</v>
      </c>
      <c r="BF13" s="4">
        <v>0.61405799999999999</v>
      </c>
      <c r="BG13" s="4">
        <v>0.67945800000000001</v>
      </c>
      <c r="BH13" s="4">
        <v>0.31999</v>
      </c>
      <c r="BI13" s="4">
        <v>1.140361</v>
      </c>
      <c r="BJ13" s="4">
        <v>1.2996179999999999</v>
      </c>
      <c r="BK13" s="4">
        <v>0.84192599999999995</v>
      </c>
      <c r="BL13" s="4">
        <v>0.60607900000000003</v>
      </c>
      <c r="BM13" s="4">
        <v>1.4970909999999999</v>
      </c>
      <c r="BN13" s="4">
        <v>0.31661499999999998</v>
      </c>
      <c r="BO13" s="4">
        <v>0.53586500000000004</v>
      </c>
      <c r="BP13" s="4">
        <v>-0.16355</v>
      </c>
      <c r="BQ13" s="4">
        <v>0.91393899999999995</v>
      </c>
      <c r="BR13" s="4">
        <v>0.31754100000000002</v>
      </c>
      <c r="BS13" s="4">
        <v>0.55806999999999995</v>
      </c>
      <c r="BT13" s="4">
        <v>-8.8679999999999995E-2</v>
      </c>
      <c r="BU13" s="4">
        <v>1.405E-3</v>
      </c>
      <c r="BV13" s="4">
        <v>-6.4810000000000006E-2</v>
      </c>
      <c r="BW13" s="4">
        <v>-0.73063999999999996</v>
      </c>
      <c r="BX13" s="4">
        <v>-0.15251999999999999</v>
      </c>
      <c r="BY13" s="4">
        <v>-0.15456</v>
      </c>
      <c r="BZ13" s="4">
        <v>-0.30115999999999998</v>
      </c>
      <c r="CA13" s="4">
        <v>0.388181</v>
      </c>
      <c r="CB13" s="4">
        <v>-0.16950000000000001</v>
      </c>
      <c r="CC13" s="4">
        <v>0.23291100000000001</v>
      </c>
      <c r="CD13" s="4">
        <v>0.482373</v>
      </c>
      <c r="CE13" s="5">
        <v>8</v>
      </c>
      <c r="CF13" s="11" t="e">
        <f t="shared" si="4"/>
        <v>#N/A</v>
      </c>
      <c r="CG13" s="13" t="e">
        <f t="shared" si="5"/>
        <v>#N/A</v>
      </c>
      <c r="CH13" s="13" t="e">
        <f t="shared" si="6"/>
        <v>#N/A</v>
      </c>
      <c r="CI13" s="13" t="e">
        <f t="shared" si="7"/>
        <v>#N/A</v>
      </c>
      <c r="CJ13" s="13" t="e">
        <f t="shared" si="8"/>
        <v>#N/A</v>
      </c>
      <c r="CK13" s="13" t="e">
        <f t="shared" si="9"/>
        <v>#N/A</v>
      </c>
      <c r="CL13" s="13" t="e">
        <f t="shared" si="10"/>
        <v>#N/A</v>
      </c>
      <c r="CM13" s="13" t="e">
        <f t="shared" si="11"/>
        <v>#N/A</v>
      </c>
      <c r="CN13" s="13" t="e">
        <f t="shared" si="12"/>
        <v>#N/A</v>
      </c>
      <c r="CO13" s="13" t="e">
        <f t="shared" si="13"/>
        <v>#N/A</v>
      </c>
      <c r="CP13" s="13" t="e">
        <f t="shared" si="14"/>
        <v>#N/A</v>
      </c>
      <c r="CQ13" s="13" t="e">
        <f t="shared" si="15"/>
        <v>#N/A</v>
      </c>
      <c r="CR13" s="13" t="e">
        <f t="shared" si="16"/>
        <v>#N/A</v>
      </c>
      <c r="CS13" s="13" t="e">
        <f t="shared" si="17"/>
        <v>#N/A</v>
      </c>
      <c r="CT13" s="13" t="e">
        <f t="shared" si="18"/>
        <v>#N/A</v>
      </c>
      <c r="CU13" s="13" t="e">
        <f t="shared" si="19"/>
        <v>#N/A</v>
      </c>
      <c r="CV13" s="13" t="e">
        <f t="shared" si="20"/>
        <v>#N/A</v>
      </c>
      <c r="CW13" s="13" t="e">
        <f t="shared" si="21"/>
        <v>#N/A</v>
      </c>
      <c r="CX13" s="13" t="e">
        <f t="shared" si="22"/>
        <v>#N/A</v>
      </c>
      <c r="CY13" s="13" t="e">
        <f t="shared" si="23"/>
        <v>#N/A</v>
      </c>
      <c r="CZ13" s="13" t="e">
        <f t="shared" si="24"/>
        <v>#N/A</v>
      </c>
      <c r="DA13" s="13" t="e">
        <f t="shared" si="25"/>
        <v>#N/A</v>
      </c>
      <c r="DB13" s="13" t="e">
        <f t="shared" si="26"/>
        <v>#N/A</v>
      </c>
      <c r="DC13" s="13" t="e">
        <f t="shared" si="27"/>
        <v>#N/A</v>
      </c>
      <c r="DD13" s="5"/>
      <c r="DE13" s="5"/>
      <c r="DF13" s="5"/>
      <c r="DG13" s="14" t="s">
        <v>172</v>
      </c>
      <c r="DH13" s="4">
        <v>1.221463</v>
      </c>
      <c r="DI13" s="4">
        <v>1.116711</v>
      </c>
      <c r="DJ13" s="4">
        <v>0.304645</v>
      </c>
      <c r="DK13" s="4">
        <v>0.66962100000000002</v>
      </c>
      <c r="DL13" s="4">
        <v>0.91393500000000005</v>
      </c>
      <c r="DM13" s="4">
        <v>0.94062999999999997</v>
      </c>
      <c r="DN13" s="4">
        <v>0.94201800000000002</v>
      </c>
      <c r="DO13" s="4">
        <v>1.015163</v>
      </c>
      <c r="DP13" s="4">
        <v>-1.17266</v>
      </c>
      <c r="DQ13" s="4">
        <v>-0.70923999999999998</v>
      </c>
      <c r="DR13" s="4">
        <v>1.129418</v>
      </c>
      <c r="DS13" s="4">
        <v>-4.1640000000000003E-2</v>
      </c>
      <c r="DT13" s="4">
        <v>-0.33112999999999998</v>
      </c>
      <c r="DU13" s="4">
        <v>0.84538199999999997</v>
      </c>
      <c r="DV13" s="4">
        <v>0.20256299999999999</v>
      </c>
      <c r="DW13" s="4">
        <v>-0.20182</v>
      </c>
      <c r="DX13" s="4">
        <v>1.7939E-2</v>
      </c>
      <c r="DY13" s="4">
        <v>-0.20139000000000001</v>
      </c>
      <c r="DZ13" s="4">
        <v>0.22509299999999999</v>
      </c>
      <c r="EA13" s="4">
        <v>0.60331000000000001</v>
      </c>
      <c r="EB13" s="4">
        <v>0.146289</v>
      </c>
      <c r="EC13" s="4">
        <v>0.14650299999999999</v>
      </c>
      <c r="ED13" s="4">
        <v>-0.13582</v>
      </c>
      <c r="EE13" s="15">
        <v>452.8</v>
      </c>
      <c r="EF13">
        <v>5</v>
      </c>
      <c r="EG13"/>
      <c r="EH13"/>
      <c r="EI13"/>
    </row>
    <row r="14" spans="1:139" ht="17.25" customHeight="1" x14ac:dyDescent="0.25">
      <c r="B14" s="172"/>
      <c r="C14" s="172"/>
      <c r="D14" s="172"/>
      <c r="E14" s="172"/>
      <c r="F14" s="172"/>
      <c r="G14" s="172"/>
      <c r="H14" s="172"/>
      <c r="I14" s="172"/>
      <c r="J14" s="172"/>
      <c r="K14" s="172"/>
      <c r="L14" s="172"/>
      <c r="M14" s="172"/>
      <c r="N14" s="172"/>
      <c r="R14" s="25" t="b">
        <v>0</v>
      </c>
      <c r="S14" s="11" t="e">
        <f t="shared" si="28"/>
        <v>#N/A</v>
      </c>
      <c r="T14" s="13" t="e">
        <f t="shared" si="29"/>
        <v>#N/A</v>
      </c>
      <c r="U14" s="13" t="e">
        <f t="shared" si="30"/>
        <v>#N/A</v>
      </c>
      <c r="V14" s="13" t="e">
        <f t="shared" si="31"/>
        <v>#N/A</v>
      </c>
      <c r="W14" s="13" t="e">
        <f t="shared" si="32"/>
        <v>#N/A</v>
      </c>
      <c r="X14" s="13" t="e">
        <f t="shared" si="33"/>
        <v>#N/A</v>
      </c>
      <c r="Y14" s="13" t="e">
        <f t="shared" si="34"/>
        <v>#N/A</v>
      </c>
      <c r="Z14" s="13" t="e">
        <f t="shared" si="35"/>
        <v>#N/A</v>
      </c>
      <c r="AA14" s="13" t="e">
        <f t="shared" si="36"/>
        <v>#N/A</v>
      </c>
      <c r="AB14" s="13" t="e">
        <f t="shared" si="37"/>
        <v>#N/A</v>
      </c>
      <c r="AC14" s="13" t="e">
        <f t="shared" si="38"/>
        <v>#N/A</v>
      </c>
      <c r="AD14" s="13" t="e">
        <f t="shared" si="39"/>
        <v>#N/A</v>
      </c>
      <c r="AE14" s="13" t="e">
        <f t="shared" si="40"/>
        <v>#N/A</v>
      </c>
      <c r="AF14" s="13" t="e">
        <f t="shared" si="41"/>
        <v>#N/A</v>
      </c>
      <c r="AG14" s="13" t="e">
        <f t="shared" si="42"/>
        <v>#N/A</v>
      </c>
      <c r="AH14" s="13" t="e">
        <f t="shared" si="43"/>
        <v>#N/A</v>
      </c>
      <c r="AI14" s="13" t="e">
        <f t="shared" si="44"/>
        <v>#N/A</v>
      </c>
      <c r="AJ14" s="13" t="e">
        <f t="shared" si="45"/>
        <v>#N/A</v>
      </c>
      <c r="AK14" s="13" t="e">
        <f t="shared" si="46"/>
        <v>#N/A</v>
      </c>
      <c r="AL14" s="13" t="e">
        <f t="shared" si="47"/>
        <v>#N/A</v>
      </c>
      <c r="AM14" s="13" t="e">
        <f t="shared" si="48"/>
        <v>#N/A</v>
      </c>
      <c r="AN14" s="13" t="e">
        <f t="shared" si="49"/>
        <v>#N/A</v>
      </c>
      <c r="AO14" s="13" t="e">
        <f t="shared" si="50"/>
        <v>#N/A</v>
      </c>
      <c r="AP14" s="13" t="e">
        <f t="shared" si="51"/>
        <v>#N/A</v>
      </c>
      <c r="AQ14" s="13" t="e">
        <f t="shared" si="52"/>
        <v>#N/A</v>
      </c>
      <c r="AR14" s="13" t="e">
        <f t="shared" si="53"/>
        <v>#N/A</v>
      </c>
      <c r="AS14" s="13" t="e">
        <f t="shared" si="54"/>
        <v>#N/A</v>
      </c>
      <c r="AT14" s="13" t="e">
        <f t="shared" si="55"/>
        <v>#N/A</v>
      </c>
      <c r="AU14" s="13" t="e">
        <f t="shared" si="56"/>
        <v>#N/A</v>
      </c>
      <c r="AV14" s="13" t="e">
        <f t="shared" si="57"/>
        <v>#N/A</v>
      </c>
      <c r="AW14" s="13" t="e">
        <f t="shared" si="58"/>
        <v>#N/A</v>
      </c>
      <c r="AX14" s="13" t="e">
        <f t="shared" si="59"/>
        <v>#N/A</v>
      </c>
      <c r="AY14" t="s">
        <v>173</v>
      </c>
      <c r="AZ14" s="4">
        <v>0.57197100000000001</v>
      </c>
      <c r="BA14" s="4">
        <v>0.79273700000000002</v>
      </c>
      <c r="BB14" s="4">
        <v>0.472329</v>
      </c>
      <c r="BC14" s="4">
        <v>0.70628199999999997</v>
      </c>
      <c r="BD14" s="4">
        <v>0.21672</v>
      </c>
      <c r="BE14" s="4">
        <v>0.12582499999999999</v>
      </c>
      <c r="BF14" s="4">
        <v>0.405725</v>
      </c>
      <c r="BG14" s="4">
        <v>0.72112500000000002</v>
      </c>
      <c r="BH14" s="4">
        <v>0.44499</v>
      </c>
      <c r="BI14" s="4">
        <v>1.3070280000000001</v>
      </c>
      <c r="BJ14" s="4">
        <v>1.007951</v>
      </c>
      <c r="BK14" s="4">
        <v>0.96692599999999995</v>
      </c>
      <c r="BL14" s="4">
        <v>-6.0589999999999998E-2</v>
      </c>
      <c r="BM14" s="4">
        <v>-0.46123999999999998</v>
      </c>
      <c r="BN14" s="4">
        <v>0.85828099999999996</v>
      </c>
      <c r="BO14" s="4">
        <v>0.41086499999999998</v>
      </c>
      <c r="BP14" s="4">
        <v>-0.12188</v>
      </c>
      <c r="BQ14" s="4">
        <v>0.74727200000000005</v>
      </c>
      <c r="BR14" s="4">
        <v>0.73420700000000005</v>
      </c>
      <c r="BS14" s="4">
        <v>0.141404</v>
      </c>
      <c r="BT14" s="4">
        <v>0.11965199999999999</v>
      </c>
      <c r="BU14" s="4">
        <v>8.4738999999999995E-2</v>
      </c>
      <c r="BV14" s="4">
        <v>-0.39813999999999999</v>
      </c>
      <c r="BW14" s="4">
        <v>-0.31397000000000003</v>
      </c>
      <c r="BX14" s="4">
        <v>-0.27751999999999999</v>
      </c>
      <c r="BY14" s="4">
        <v>-0.40455999999999998</v>
      </c>
      <c r="BZ14" s="4">
        <v>-0.30115999999999998</v>
      </c>
      <c r="CA14" s="4">
        <v>0.30484800000000001</v>
      </c>
      <c r="CB14" s="4">
        <v>0.33050499999999999</v>
      </c>
      <c r="CC14" s="4">
        <v>0.39957799999999999</v>
      </c>
      <c r="CD14" s="4">
        <v>0.81570600000000004</v>
      </c>
      <c r="CE14" s="5">
        <v>6</v>
      </c>
      <c r="CF14" s="11" t="e">
        <f t="shared" si="4"/>
        <v>#N/A</v>
      </c>
      <c r="CG14" s="13" t="e">
        <f t="shared" si="5"/>
        <v>#N/A</v>
      </c>
      <c r="CH14" s="13" t="e">
        <f t="shared" si="6"/>
        <v>#N/A</v>
      </c>
      <c r="CI14" s="13" t="e">
        <f t="shared" si="7"/>
        <v>#N/A</v>
      </c>
      <c r="CJ14" s="13" t="e">
        <f t="shared" si="8"/>
        <v>#N/A</v>
      </c>
      <c r="CK14" s="13" t="e">
        <f t="shared" si="9"/>
        <v>#N/A</v>
      </c>
      <c r="CL14" s="13" t="e">
        <f t="shared" si="10"/>
        <v>#N/A</v>
      </c>
      <c r="CM14" s="13" t="e">
        <f t="shared" si="11"/>
        <v>#N/A</v>
      </c>
      <c r="CN14" s="13" t="e">
        <f t="shared" si="12"/>
        <v>#N/A</v>
      </c>
      <c r="CO14" s="13" t="e">
        <f t="shared" si="13"/>
        <v>#N/A</v>
      </c>
      <c r="CP14" s="13" t="e">
        <f t="shared" si="14"/>
        <v>#N/A</v>
      </c>
      <c r="CQ14" s="13" t="e">
        <f t="shared" si="15"/>
        <v>#N/A</v>
      </c>
      <c r="CR14" s="13" t="e">
        <f t="shared" si="16"/>
        <v>#N/A</v>
      </c>
      <c r="CS14" s="13" t="e">
        <f t="shared" si="17"/>
        <v>#N/A</v>
      </c>
      <c r="CT14" s="13" t="e">
        <f t="shared" si="18"/>
        <v>#N/A</v>
      </c>
      <c r="CU14" s="13" t="e">
        <f t="shared" si="19"/>
        <v>#N/A</v>
      </c>
      <c r="CV14" s="13" t="e">
        <f t="shared" si="20"/>
        <v>#N/A</v>
      </c>
      <c r="CW14" s="13" t="e">
        <f t="shared" si="21"/>
        <v>#N/A</v>
      </c>
      <c r="CX14" s="13" t="e">
        <f t="shared" si="22"/>
        <v>#N/A</v>
      </c>
      <c r="CY14" s="13" t="e">
        <f t="shared" si="23"/>
        <v>#N/A</v>
      </c>
      <c r="CZ14" s="13" t="e">
        <f t="shared" si="24"/>
        <v>#N/A</v>
      </c>
      <c r="DA14" s="13" t="e">
        <f t="shared" si="25"/>
        <v>#N/A</v>
      </c>
      <c r="DB14" s="13" t="e">
        <f t="shared" si="26"/>
        <v>#N/A</v>
      </c>
      <c r="DC14" s="13" t="e">
        <f t="shared" si="27"/>
        <v>#N/A</v>
      </c>
      <c r="DD14" s="5"/>
      <c r="DE14" s="5"/>
      <c r="DF14" s="5"/>
      <c r="DG14" s="14" t="s">
        <v>173</v>
      </c>
      <c r="DH14" s="4">
        <v>1.221463</v>
      </c>
      <c r="DI14" s="4">
        <v>0.116711</v>
      </c>
      <c r="DJ14" s="4">
        <v>-0.29536000000000001</v>
      </c>
      <c r="DK14" s="4">
        <v>-0.53037999999999996</v>
      </c>
      <c r="DL14" s="4">
        <v>-0.28606999999999999</v>
      </c>
      <c r="DM14" s="4">
        <v>-0.25936999999999999</v>
      </c>
      <c r="DN14" s="4">
        <v>-0.65798000000000001</v>
      </c>
      <c r="DO14" s="4">
        <v>-0.58484000000000003</v>
      </c>
      <c r="DP14" s="4">
        <v>-0.17266000000000001</v>
      </c>
      <c r="DQ14" s="4">
        <v>-0.50924000000000003</v>
      </c>
      <c r="DR14" s="4">
        <v>-1.0705800000000001</v>
      </c>
      <c r="DS14" s="4">
        <v>-4.1640000000000003E-2</v>
      </c>
      <c r="DT14" s="4">
        <v>0.26887299999999997</v>
      </c>
      <c r="DU14" s="4">
        <v>-1.15462</v>
      </c>
      <c r="DV14" s="4">
        <v>-1.1974400000000001</v>
      </c>
      <c r="DW14" s="4">
        <v>-0.60182000000000002</v>
      </c>
      <c r="DX14" s="4">
        <v>-0.78205999999999998</v>
      </c>
      <c r="DY14" s="4">
        <v>-1.20139</v>
      </c>
      <c r="DZ14" s="4">
        <v>0.425093</v>
      </c>
      <c r="EA14" s="4">
        <v>0.80330999999999997</v>
      </c>
      <c r="EB14" s="4">
        <v>-5.3710000000000001E-2</v>
      </c>
      <c r="EC14" s="4">
        <v>-0.85350000000000004</v>
      </c>
      <c r="ED14" s="4">
        <v>-0.33582000000000001</v>
      </c>
      <c r="EE14" s="15">
        <v>346.8</v>
      </c>
      <c r="EF14">
        <v>5</v>
      </c>
      <c r="EG14"/>
      <c r="EH14"/>
      <c r="EI14"/>
    </row>
    <row r="15" spans="1:139" ht="17.25" customHeight="1" x14ac:dyDescent="0.25">
      <c r="B15" s="172"/>
      <c r="C15" s="172"/>
      <c r="D15" s="172"/>
      <c r="E15" s="172"/>
      <c r="F15" s="172"/>
      <c r="G15" s="172"/>
      <c r="H15" s="172"/>
      <c r="I15" s="172"/>
      <c r="J15" s="172"/>
      <c r="K15" s="172"/>
      <c r="L15" s="172"/>
      <c r="M15" s="172"/>
      <c r="N15" s="172"/>
      <c r="R15" s="25" t="b">
        <v>0</v>
      </c>
      <c r="S15" s="11" t="e">
        <f t="shared" si="28"/>
        <v>#N/A</v>
      </c>
      <c r="T15" s="13" t="e">
        <f t="shared" si="29"/>
        <v>#N/A</v>
      </c>
      <c r="U15" s="13" t="e">
        <f t="shared" si="30"/>
        <v>#N/A</v>
      </c>
      <c r="V15" s="13" t="e">
        <f t="shared" si="31"/>
        <v>#N/A</v>
      </c>
      <c r="W15" s="13" t="e">
        <f t="shared" si="32"/>
        <v>#N/A</v>
      </c>
      <c r="X15" s="13" t="e">
        <f t="shared" si="33"/>
        <v>#N/A</v>
      </c>
      <c r="Y15" s="13" t="e">
        <f t="shared" si="34"/>
        <v>#N/A</v>
      </c>
      <c r="Z15" s="13" t="e">
        <f t="shared" si="35"/>
        <v>#N/A</v>
      </c>
      <c r="AA15" s="13" t="e">
        <f t="shared" si="36"/>
        <v>#N/A</v>
      </c>
      <c r="AB15" s="13" t="e">
        <f t="shared" si="37"/>
        <v>#N/A</v>
      </c>
      <c r="AC15" s="13" t="e">
        <f t="shared" si="38"/>
        <v>#N/A</v>
      </c>
      <c r="AD15" s="13" t="e">
        <f t="shared" si="39"/>
        <v>#N/A</v>
      </c>
      <c r="AE15" s="13" t="e">
        <f t="shared" si="40"/>
        <v>#N/A</v>
      </c>
      <c r="AF15" s="13" t="e">
        <f t="shared" si="41"/>
        <v>#N/A</v>
      </c>
      <c r="AG15" s="13" t="e">
        <f t="shared" si="42"/>
        <v>#N/A</v>
      </c>
      <c r="AH15" s="13" t="e">
        <f t="shared" si="43"/>
        <v>#N/A</v>
      </c>
      <c r="AI15" s="13" t="e">
        <f t="shared" si="44"/>
        <v>#N/A</v>
      </c>
      <c r="AJ15" s="13" t="e">
        <f t="shared" si="45"/>
        <v>#N/A</v>
      </c>
      <c r="AK15" s="13" t="e">
        <f t="shared" si="46"/>
        <v>#N/A</v>
      </c>
      <c r="AL15" s="13" t="e">
        <f t="shared" si="47"/>
        <v>#N/A</v>
      </c>
      <c r="AM15" s="13" t="e">
        <f t="shared" si="48"/>
        <v>#N/A</v>
      </c>
      <c r="AN15" s="13" t="e">
        <f t="shared" si="49"/>
        <v>#N/A</v>
      </c>
      <c r="AO15" s="13" t="e">
        <f t="shared" si="50"/>
        <v>#N/A</v>
      </c>
      <c r="AP15" s="13" t="e">
        <f t="shared" si="51"/>
        <v>#N/A</v>
      </c>
      <c r="AQ15" s="13" t="e">
        <f t="shared" si="52"/>
        <v>#N/A</v>
      </c>
      <c r="AR15" s="13" t="e">
        <f t="shared" si="53"/>
        <v>#N/A</v>
      </c>
      <c r="AS15" s="13" t="e">
        <f t="shared" si="54"/>
        <v>#N/A</v>
      </c>
      <c r="AT15" s="13" t="e">
        <f t="shared" si="55"/>
        <v>#N/A</v>
      </c>
      <c r="AU15" s="13" t="e">
        <f t="shared" si="56"/>
        <v>#N/A</v>
      </c>
      <c r="AV15" s="13" t="e">
        <f t="shared" si="57"/>
        <v>#N/A</v>
      </c>
      <c r="AW15" s="13" t="e">
        <f t="shared" si="58"/>
        <v>#N/A</v>
      </c>
      <c r="AX15" s="13" t="e">
        <f t="shared" si="59"/>
        <v>#N/A</v>
      </c>
      <c r="AY15" t="s">
        <v>174</v>
      </c>
      <c r="AZ15" s="4">
        <v>7.1970999999999993E-2</v>
      </c>
      <c r="BA15" s="4">
        <v>0.45940399999999998</v>
      </c>
      <c r="BB15" s="4">
        <v>0.472329</v>
      </c>
      <c r="BC15" s="4">
        <v>0.20628199999999999</v>
      </c>
      <c r="BD15" s="4">
        <v>0.38338699999999998</v>
      </c>
      <c r="BE15" s="4">
        <v>0.79249199999999997</v>
      </c>
      <c r="BF15" s="4">
        <v>0.405725</v>
      </c>
      <c r="BG15" s="4">
        <v>0.55445800000000001</v>
      </c>
      <c r="BH15" s="4">
        <v>1.6116569999999999</v>
      </c>
      <c r="BI15" s="4">
        <v>1.473695</v>
      </c>
      <c r="BJ15" s="4">
        <v>1.6746179999999999</v>
      </c>
      <c r="BK15" s="4">
        <v>0.80025900000000005</v>
      </c>
      <c r="BL15" s="4">
        <v>0.43941200000000002</v>
      </c>
      <c r="BM15" s="4">
        <v>1.7054240000000001</v>
      </c>
      <c r="BN15" s="4">
        <v>-0.30839</v>
      </c>
      <c r="BO15" s="4">
        <v>0.244199</v>
      </c>
      <c r="BP15" s="4">
        <v>1.0447820000000001</v>
      </c>
      <c r="BQ15" s="4">
        <v>0.91393899999999995</v>
      </c>
      <c r="BR15" s="4">
        <v>1.400874</v>
      </c>
      <c r="BS15" s="4">
        <v>0.47473700000000002</v>
      </c>
      <c r="BT15" s="4">
        <v>-0.21368000000000001</v>
      </c>
      <c r="BU15" s="4">
        <v>-0.24859000000000001</v>
      </c>
      <c r="BV15" s="4">
        <v>-0.39813999999999999</v>
      </c>
      <c r="BW15" s="4">
        <v>-0.14731</v>
      </c>
      <c r="BX15" s="4">
        <v>-0.27751999999999999</v>
      </c>
      <c r="BY15" s="4">
        <v>-0.73789000000000005</v>
      </c>
      <c r="BZ15" s="4">
        <v>-0.30115999999999998</v>
      </c>
      <c r="CA15" s="4">
        <v>0.30484800000000001</v>
      </c>
      <c r="CB15" s="4">
        <v>-0.16950000000000001</v>
      </c>
      <c r="CC15" s="4">
        <v>0.566245</v>
      </c>
      <c r="CD15" s="4">
        <v>-1.763E-2</v>
      </c>
      <c r="CE15" s="5">
        <v>6</v>
      </c>
      <c r="CF15" s="11" t="e">
        <f t="shared" si="4"/>
        <v>#N/A</v>
      </c>
      <c r="CG15" s="13" t="e">
        <f t="shared" si="5"/>
        <v>#N/A</v>
      </c>
      <c r="CH15" s="13" t="e">
        <f t="shared" si="6"/>
        <v>#N/A</v>
      </c>
      <c r="CI15" s="13" t="e">
        <f t="shared" si="7"/>
        <v>#N/A</v>
      </c>
      <c r="CJ15" s="13" t="e">
        <f t="shared" si="8"/>
        <v>#N/A</v>
      </c>
      <c r="CK15" s="13" t="e">
        <f t="shared" si="9"/>
        <v>#N/A</v>
      </c>
      <c r="CL15" s="13" t="e">
        <f t="shared" si="10"/>
        <v>#N/A</v>
      </c>
      <c r="CM15" s="13" t="e">
        <f t="shared" si="11"/>
        <v>#N/A</v>
      </c>
      <c r="CN15" s="13" t="e">
        <f t="shared" si="12"/>
        <v>#N/A</v>
      </c>
      <c r="CO15" s="13" t="e">
        <f t="shared" si="13"/>
        <v>#N/A</v>
      </c>
      <c r="CP15" s="13" t="e">
        <f t="shared" si="14"/>
        <v>#N/A</v>
      </c>
      <c r="CQ15" s="13" t="e">
        <f t="shared" si="15"/>
        <v>#N/A</v>
      </c>
      <c r="CR15" s="13" t="e">
        <f t="shared" si="16"/>
        <v>#N/A</v>
      </c>
      <c r="CS15" s="13" t="e">
        <f t="shared" si="17"/>
        <v>#N/A</v>
      </c>
      <c r="CT15" s="13" t="e">
        <f t="shared" si="18"/>
        <v>#N/A</v>
      </c>
      <c r="CU15" s="13" t="e">
        <f t="shared" si="19"/>
        <v>#N/A</v>
      </c>
      <c r="CV15" s="13" t="e">
        <f t="shared" si="20"/>
        <v>#N/A</v>
      </c>
      <c r="CW15" s="13" t="e">
        <f t="shared" si="21"/>
        <v>#N/A</v>
      </c>
      <c r="CX15" s="13" t="e">
        <f t="shared" si="22"/>
        <v>#N/A</v>
      </c>
      <c r="CY15" s="13" t="e">
        <f t="shared" si="23"/>
        <v>#N/A</v>
      </c>
      <c r="CZ15" s="13" t="e">
        <f t="shared" si="24"/>
        <v>#N/A</v>
      </c>
      <c r="DA15" s="13" t="e">
        <f t="shared" si="25"/>
        <v>#N/A</v>
      </c>
      <c r="DB15" s="13" t="e">
        <f t="shared" si="26"/>
        <v>#N/A</v>
      </c>
      <c r="DC15" s="13" t="e">
        <f t="shared" si="27"/>
        <v>#N/A</v>
      </c>
      <c r="DD15" s="5"/>
      <c r="DE15" s="5"/>
      <c r="DF15" s="5"/>
      <c r="DG15" s="14" t="s">
        <v>174</v>
      </c>
      <c r="DH15" s="4">
        <v>1.454796</v>
      </c>
      <c r="DI15" s="4">
        <v>1.4167110000000001</v>
      </c>
      <c r="DJ15" s="4">
        <v>0.93797799999999998</v>
      </c>
      <c r="DK15" s="4">
        <v>0.269621</v>
      </c>
      <c r="DL15" s="4">
        <v>-1.9400000000000001E-2</v>
      </c>
      <c r="DM15" s="4">
        <v>-0.32604</v>
      </c>
      <c r="DN15" s="4">
        <v>0.64201799999999998</v>
      </c>
      <c r="DO15" s="4">
        <v>0.38183</v>
      </c>
      <c r="DP15" s="4">
        <v>0.127336</v>
      </c>
      <c r="DQ15" s="4">
        <v>1.25743</v>
      </c>
      <c r="DR15" s="4">
        <v>-3.9199999999999999E-3</v>
      </c>
      <c r="DS15" s="4">
        <v>0.62502199999999997</v>
      </c>
      <c r="DT15" s="4">
        <v>0.56887299999999996</v>
      </c>
      <c r="DU15" s="4">
        <v>0.54538200000000003</v>
      </c>
      <c r="DV15" s="4">
        <v>1.2358960000000001</v>
      </c>
      <c r="DW15" s="4">
        <v>-3.5150000000000001E-2</v>
      </c>
      <c r="DX15" s="4">
        <v>0.31793900000000003</v>
      </c>
      <c r="DY15" s="4">
        <v>3.1945000000000001E-2</v>
      </c>
      <c r="DZ15" s="4">
        <v>-0.80823999999999996</v>
      </c>
      <c r="EA15" s="4">
        <v>-0.73002</v>
      </c>
      <c r="EB15" s="4">
        <v>0.146289</v>
      </c>
      <c r="EC15" s="4">
        <v>0.679836</v>
      </c>
      <c r="ED15" s="4">
        <v>-2.49E-3</v>
      </c>
      <c r="EE15" s="15">
        <v>495.33330000000001</v>
      </c>
      <c r="EF15">
        <v>6</v>
      </c>
      <c r="EG15"/>
      <c r="EH15"/>
      <c r="EI15"/>
    </row>
    <row r="16" spans="1:139" ht="17.25" customHeight="1" x14ac:dyDescent="0.25">
      <c r="B16" s="172"/>
      <c r="C16" s="172"/>
      <c r="D16" s="172"/>
      <c r="E16" s="172"/>
      <c r="F16" s="172"/>
      <c r="G16" s="172"/>
      <c r="H16" s="172"/>
      <c r="I16" s="172"/>
      <c r="J16" s="172"/>
      <c r="K16" s="172"/>
      <c r="L16" s="172"/>
      <c r="M16" s="172"/>
      <c r="N16" s="172"/>
      <c r="R16" s="25" t="b">
        <v>0</v>
      </c>
      <c r="S16" s="11" t="e">
        <f t="shared" si="28"/>
        <v>#N/A</v>
      </c>
      <c r="T16" s="13" t="e">
        <f t="shared" si="29"/>
        <v>#N/A</v>
      </c>
      <c r="U16" s="13" t="e">
        <f t="shared" si="30"/>
        <v>#N/A</v>
      </c>
      <c r="V16" s="13" t="e">
        <f t="shared" si="31"/>
        <v>#N/A</v>
      </c>
      <c r="W16" s="13" t="e">
        <f t="shared" si="32"/>
        <v>#N/A</v>
      </c>
      <c r="X16" s="13" t="e">
        <f t="shared" si="33"/>
        <v>#N/A</v>
      </c>
      <c r="Y16" s="13" t="e">
        <f t="shared" si="34"/>
        <v>#N/A</v>
      </c>
      <c r="Z16" s="13" t="e">
        <f t="shared" si="35"/>
        <v>#N/A</v>
      </c>
      <c r="AA16" s="13" t="e">
        <f t="shared" si="36"/>
        <v>#N/A</v>
      </c>
      <c r="AB16" s="13" t="e">
        <f t="shared" si="37"/>
        <v>#N/A</v>
      </c>
      <c r="AC16" s="13" t="e">
        <f t="shared" si="38"/>
        <v>#N/A</v>
      </c>
      <c r="AD16" s="13" t="e">
        <f t="shared" si="39"/>
        <v>#N/A</v>
      </c>
      <c r="AE16" s="13" t="e">
        <f t="shared" si="40"/>
        <v>#N/A</v>
      </c>
      <c r="AF16" s="13" t="e">
        <f t="shared" si="41"/>
        <v>#N/A</v>
      </c>
      <c r="AG16" s="13" t="e">
        <f t="shared" si="42"/>
        <v>#N/A</v>
      </c>
      <c r="AH16" s="13" t="e">
        <f t="shared" si="43"/>
        <v>#N/A</v>
      </c>
      <c r="AI16" s="13" t="e">
        <f t="shared" si="44"/>
        <v>#N/A</v>
      </c>
      <c r="AJ16" s="13" t="e">
        <f t="shared" si="45"/>
        <v>#N/A</v>
      </c>
      <c r="AK16" s="13" t="e">
        <f t="shared" si="46"/>
        <v>#N/A</v>
      </c>
      <c r="AL16" s="13" t="e">
        <f t="shared" si="47"/>
        <v>#N/A</v>
      </c>
      <c r="AM16" s="13" t="e">
        <f t="shared" si="48"/>
        <v>#N/A</v>
      </c>
      <c r="AN16" s="13" t="e">
        <f t="shared" si="49"/>
        <v>#N/A</v>
      </c>
      <c r="AO16" s="13" t="e">
        <f t="shared" si="50"/>
        <v>#N/A</v>
      </c>
      <c r="AP16" s="13" t="e">
        <f t="shared" si="51"/>
        <v>#N/A</v>
      </c>
      <c r="AQ16" s="13" t="e">
        <f t="shared" si="52"/>
        <v>#N/A</v>
      </c>
      <c r="AR16" s="13" t="e">
        <f t="shared" si="53"/>
        <v>#N/A</v>
      </c>
      <c r="AS16" s="13" t="e">
        <f t="shared" si="54"/>
        <v>#N/A</v>
      </c>
      <c r="AT16" s="13" t="e">
        <f t="shared" si="55"/>
        <v>#N/A</v>
      </c>
      <c r="AU16" s="13" t="e">
        <f t="shared" si="56"/>
        <v>#N/A</v>
      </c>
      <c r="AV16" s="13" t="e">
        <f t="shared" si="57"/>
        <v>#N/A</v>
      </c>
      <c r="AW16" s="13" t="e">
        <f t="shared" si="58"/>
        <v>#N/A</v>
      </c>
      <c r="AX16" s="13" t="e">
        <f t="shared" si="59"/>
        <v>#N/A</v>
      </c>
      <c r="AY16" t="s">
        <v>175</v>
      </c>
      <c r="AZ16" s="4">
        <v>0.127527</v>
      </c>
      <c r="BA16" s="4">
        <v>0.18162600000000001</v>
      </c>
      <c r="BB16" s="4">
        <v>-2.767E-2</v>
      </c>
      <c r="BC16" s="4">
        <v>0.26183800000000002</v>
      </c>
      <c r="BD16" s="4">
        <v>0.27227600000000002</v>
      </c>
      <c r="BE16" s="4">
        <v>0.29249199999999997</v>
      </c>
      <c r="BF16" s="4">
        <v>0.461281</v>
      </c>
      <c r="BG16" s="4">
        <v>0.44334699999999999</v>
      </c>
      <c r="BH16" s="4">
        <v>0.72276799999999997</v>
      </c>
      <c r="BI16" s="4">
        <v>1.0848059999999999</v>
      </c>
      <c r="BJ16" s="4">
        <v>1.119062</v>
      </c>
      <c r="BK16" s="4">
        <v>0.35581499999999999</v>
      </c>
      <c r="BL16" s="4">
        <v>0.99496799999999996</v>
      </c>
      <c r="BM16" s="4">
        <v>1.0387569999999999</v>
      </c>
      <c r="BN16" s="4">
        <v>0.52494799999999997</v>
      </c>
      <c r="BO16" s="4">
        <v>0.18864300000000001</v>
      </c>
      <c r="BP16" s="4">
        <v>0.711449</v>
      </c>
      <c r="BQ16" s="4">
        <v>0.69171700000000003</v>
      </c>
      <c r="BR16" s="4">
        <v>1.345318</v>
      </c>
      <c r="BS16" s="4">
        <v>0.47473700000000002</v>
      </c>
      <c r="BT16" s="4">
        <v>-0.21368000000000001</v>
      </c>
      <c r="BU16" s="4">
        <v>-8.1930000000000003E-2</v>
      </c>
      <c r="BV16" s="4">
        <v>-0.23147999999999999</v>
      </c>
      <c r="BW16" s="4">
        <v>0.74158299999999999</v>
      </c>
      <c r="BX16" s="4">
        <v>-0.27751999999999999</v>
      </c>
      <c r="BY16" s="4">
        <v>-1.1823399999999999</v>
      </c>
      <c r="BZ16" s="4">
        <v>-0.30115999999999998</v>
      </c>
      <c r="CA16" s="4">
        <v>-0.30625999999999998</v>
      </c>
      <c r="CB16" s="4">
        <v>-0.39172000000000001</v>
      </c>
      <c r="CC16" s="4">
        <v>-0.21153</v>
      </c>
      <c r="CD16" s="4">
        <v>0.26014999999999999</v>
      </c>
      <c r="CE16" s="5">
        <v>9</v>
      </c>
      <c r="CF16" s="11" t="e">
        <f t="shared" si="4"/>
        <v>#N/A</v>
      </c>
      <c r="CG16" s="13" t="e">
        <f t="shared" si="5"/>
        <v>#N/A</v>
      </c>
      <c r="CH16" s="13" t="e">
        <f t="shared" si="6"/>
        <v>#N/A</v>
      </c>
      <c r="CI16" s="13" t="e">
        <f t="shared" si="7"/>
        <v>#N/A</v>
      </c>
      <c r="CJ16" s="13" t="e">
        <f t="shared" si="8"/>
        <v>#N/A</v>
      </c>
      <c r="CK16" s="13" t="e">
        <f t="shared" si="9"/>
        <v>#N/A</v>
      </c>
      <c r="CL16" s="13" t="e">
        <f t="shared" si="10"/>
        <v>#N/A</v>
      </c>
      <c r="CM16" s="13" t="e">
        <f t="shared" si="11"/>
        <v>#N/A</v>
      </c>
      <c r="CN16" s="13" t="e">
        <f t="shared" si="12"/>
        <v>#N/A</v>
      </c>
      <c r="CO16" s="13" t="e">
        <f t="shared" si="13"/>
        <v>#N/A</v>
      </c>
      <c r="CP16" s="13" t="e">
        <f t="shared" si="14"/>
        <v>#N/A</v>
      </c>
      <c r="CQ16" s="13" t="e">
        <f t="shared" si="15"/>
        <v>#N/A</v>
      </c>
      <c r="CR16" s="13" t="e">
        <f t="shared" si="16"/>
        <v>#N/A</v>
      </c>
      <c r="CS16" s="13" t="e">
        <f t="shared" si="17"/>
        <v>#N/A</v>
      </c>
      <c r="CT16" s="13" t="e">
        <f t="shared" si="18"/>
        <v>#N/A</v>
      </c>
      <c r="CU16" s="13" t="e">
        <f t="shared" si="19"/>
        <v>#N/A</v>
      </c>
      <c r="CV16" s="13" t="e">
        <f t="shared" si="20"/>
        <v>#N/A</v>
      </c>
      <c r="CW16" s="13" t="e">
        <f t="shared" si="21"/>
        <v>#N/A</v>
      </c>
      <c r="CX16" s="13" t="e">
        <f t="shared" si="22"/>
        <v>#N/A</v>
      </c>
      <c r="CY16" s="13" t="e">
        <f t="shared" si="23"/>
        <v>#N/A</v>
      </c>
      <c r="CZ16" s="13" t="e">
        <f t="shared" si="24"/>
        <v>#N/A</v>
      </c>
      <c r="DA16" s="13" t="e">
        <f t="shared" si="25"/>
        <v>#N/A</v>
      </c>
      <c r="DB16" s="13" t="e">
        <f t="shared" si="26"/>
        <v>#N/A</v>
      </c>
      <c r="DC16" s="13" t="e">
        <f t="shared" si="27"/>
        <v>#N/A</v>
      </c>
      <c r="DD16" s="5"/>
      <c r="DE16" s="5"/>
      <c r="DF16" s="5"/>
      <c r="DG16" s="14" t="s">
        <v>175</v>
      </c>
      <c r="DH16" s="4">
        <v>0.90717700000000001</v>
      </c>
      <c r="DI16" s="4">
        <v>0.77385400000000004</v>
      </c>
      <c r="DJ16" s="4">
        <v>0.104645</v>
      </c>
      <c r="DK16" s="4">
        <v>0.41247800000000001</v>
      </c>
      <c r="DL16" s="4">
        <v>0.31393500000000002</v>
      </c>
      <c r="DM16" s="4">
        <v>0.483487</v>
      </c>
      <c r="DN16" s="4">
        <v>0.28487499999999999</v>
      </c>
      <c r="DO16" s="4">
        <v>7.2305999999999995E-2</v>
      </c>
      <c r="DP16" s="4">
        <v>0.198764</v>
      </c>
      <c r="DQ16" s="4">
        <v>0.233621</v>
      </c>
      <c r="DR16" s="4">
        <v>2.043704</v>
      </c>
      <c r="DS16" s="4">
        <v>0.81549799999999995</v>
      </c>
      <c r="DT16" s="4">
        <v>0.64030200000000004</v>
      </c>
      <c r="DU16" s="4">
        <v>1.3310960000000001</v>
      </c>
      <c r="DV16" s="4">
        <v>0.11684799999999999</v>
      </c>
      <c r="DW16" s="4">
        <v>-0.63039000000000001</v>
      </c>
      <c r="DX16" s="4">
        <v>0.24651100000000001</v>
      </c>
      <c r="DY16" s="4">
        <v>-8.7099999999999997E-2</v>
      </c>
      <c r="DZ16" s="4">
        <v>-0.11776</v>
      </c>
      <c r="EA16" s="4">
        <v>0.74616700000000002</v>
      </c>
      <c r="EB16" s="4">
        <v>0.28914699999999999</v>
      </c>
      <c r="EC16" s="4">
        <v>-0.22492999999999999</v>
      </c>
      <c r="ED16" s="4">
        <v>-0.33582000000000001</v>
      </c>
      <c r="EE16" s="15">
        <v>480.42860000000002</v>
      </c>
      <c r="EF16">
        <v>7</v>
      </c>
      <c r="EG16"/>
      <c r="EH16"/>
      <c r="EI16"/>
    </row>
    <row r="17" spans="2:150" ht="17.25" customHeight="1" x14ac:dyDescent="0.25">
      <c r="B17" s="172"/>
      <c r="C17" s="172"/>
      <c r="D17" s="172"/>
      <c r="E17" s="172"/>
      <c r="F17" s="172"/>
      <c r="G17" s="172"/>
      <c r="H17" s="172"/>
      <c r="I17" s="172"/>
      <c r="J17" s="172"/>
      <c r="K17" s="172"/>
      <c r="L17" s="172"/>
      <c r="M17" s="172"/>
      <c r="N17" s="172"/>
      <c r="R17" s="25" t="b">
        <v>0</v>
      </c>
      <c r="S17" s="11" t="e">
        <f t="shared" si="28"/>
        <v>#N/A</v>
      </c>
      <c r="T17" s="13" t="e">
        <f t="shared" si="29"/>
        <v>#N/A</v>
      </c>
      <c r="U17" s="13" t="e">
        <f t="shared" si="30"/>
        <v>#N/A</v>
      </c>
      <c r="V17" s="13" t="e">
        <f t="shared" si="31"/>
        <v>#N/A</v>
      </c>
      <c r="W17" s="13" t="e">
        <f t="shared" si="32"/>
        <v>#N/A</v>
      </c>
      <c r="X17" s="13" t="e">
        <f t="shared" si="33"/>
        <v>#N/A</v>
      </c>
      <c r="Y17" s="13" t="e">
        <f t="shared" si="34"/>
        <v>#N/A</v>
      </c>
      <c r="Z17" s="13" t="e">
        <f t="shared" si="35"/>
        <v>#N/A</v>
      </c>
      <c r="AA17" s="13" t="e">
        <f t="shared" si="36"/>
        <v>#N/A</v>
      </c>
      <c r="AB17" s="13" t="e">
        <f t="shared" si="37"/>
        <v>#N/A</v>
      </c>
      <c r="AC17" s="13" t="e">
        <f t="shared" si="38"/>
        <v>#N/A</v>
      </c>
      <c r="AD17" s="13" t="e">
        <f t="shared" si="39"/>
        <v>#N/A</v>
      </c>
      <c r="AE17" s="13" t="e">
        <f t="shared" si="40"/>
        <v>#N/A</v>
      </c>
      <c r="AF17" s="13" t="e">
        <f t="shared" si="41"/>
        <v>#N/A</v>
      </c>
      <c r="AG17" s="13" t="e">
        <f t="shared" si="42"/>
        <v>#N/A</v>
      </c>
      <c r="AH17" s="13" t="e">
        <f t="shared" si="43"/>
        <v>#N/A</v>
      </c>
      <c r="AI17" s="13" t="e">
        <f t="shared" si="44"/>
        <v>#N/A</v>
      </c>
      <c r="AJ17" s="13" t="e">
        <f t="shared" si="45"/>
        <v>#N/A</v>
      </c>
      <c r="AK17" s="13" t="e">
        <f t="shared" si="46"/>
        <v>#N/A</v>
      </c>
      <c r="AL17" s="13" t="e">
        <f t="shared" si="47"/>
        <v>#N/A</v>
      </c>
      <c r="AM17" s="13" t="e">
        <f t="shared" si="48"/>
        <v>#N/A</v>
      </c>
      <c r="AN17" s="13" t="e">
        <f t="shared" si="49"/>
        <v>#N/A</v>
      </c>
      <c r="AO17" s="13" t="e">
        <f t="shared" si="50"/>
        <v>#N/A</v>
      </c>
      <c r="AP17" s="13" t="e">
        <f t="shared" si="51"/>
        <v>#N/A</v>
      </c>
      <c r="AQ17" s="13" t="e">
        <f t="shared" si="52"/>
        <v>#N/A</v>
      </c>
      <c r="AR17" s="13" t="e">
        <f t="shared" si="53"/>
        <v>#N/A</v>
      </c>
      <c r="AS17" s="13" t="e">
        <f t="shared" si="54"/>
        <v>#N/A</v>
      </c>
      <c r="AT17" s="13" t="e">
        <f t="shared" si="55"/>
        <v>#N/A</v>
      </c>
      <c r="AU17" s="13" t="e">
        <f t="shared" si="56"/>
        <v>#N/A</v>
      </c>
      <c r="AV17" s="13" t="e">
        <f t="shared" si="57"/>
        <v>#N/A</v>
      </c>
      <c r="AW17" s="13" t="e">
        <f t="shared" si="58"/>
        <v>#N/A</v>
      </c>
      <c r="AX17" s="13" t="e">
        <f t="shared" si="59"/>
        <v>#N/A</v>
      </c>
      <c r="AY17" t="s">
        <v>176</v>
      </c>
      <c r="AZ17" s="4">
        <v>0.23863799999999999</v>
      </c>
      <c r="BA17" s="4">
        <v>0.37607099999999999</v>
      </c>
      <c r="BB17" s="4">
        <v>0.38899499999999998</v>
      </c>
      <c r="BC17" s="4">
        <v>0.53961499999999996</v>
      </c>
      <c r="BD17" s="4">
        <v>0.63338700000000003</v>
      </c>
      <c r="BE17" s="4">
        <v>1.042492</v>
      </c>
      <c r="BF17" s="4">
        <v>0.73905799999999999</v>
      </c>
      <c r="BG17" s="4">
        <v>1.0544579999999999</v>
      </c>
      <c r="BH17" s="4">
        <v>0.69499</v>
      </c>
      <c r="BI17" s="4">
        <v>0.89036099999999996</v>
      </c>
      <c r="BJ17" s="4">
        <v>1.4246179999999999</v>
      </c>
      <c r="BK17" s="4">
        <v>0.71692599999999995</v>
      </c>
      <c r="BL17" s="4">
        <v>-0.14391999999999999</v>
      </c>
      <c r="BM17" s="4">
        <v>-0.37791000000000002</v>
      </c>
      <c r="BN17" s="4">
        <v>0.44161499999999998</v>
      </c>
      <c r="BO17" s="4">
        <v>0.91086500000000004</v>
      </c>
      <c r="BP17" s="4">
        <v>1.211449</v>
      </c>
      <c r="BQ17" s="4">
        <v>0.91393899999999995</v>
      </c>
      <c r="BR17" s="4">
        <v>1.3175410000000001</v>
      </c>
      <c r="BS17" s="4">
        <v>1.3080700000000001</v>
      </c>
      <c r="BT17" s="4">
        <v>-0.21368000000000001</v>
      </c>
      <c r="BU17" s="4">
        <v>0.25140499999999999</v>
      </c>
      <c r="BV17" s="4">
        <v>-6.4810000000000006E-2</v>
      </c>
      <c r="BW17" s="4">
        <v>1.9361E-2</v>
      </c>
      <c r="BX17" s="4">
        <v>-0.27751999999999999</v>
      </c>
      <c r="BY17" s="4">
        <v>-1.40456</v>
      </c>
      <c r="BZ17" s="4">
        <v>-0.30115999999999998</v>
      </c>
      <c r="CA17" s="4">
        <v>0.388181</v>
      </c>
      <c r="CB17" s="4">
        <v>8.0504999999999993E-2</v>
      </c>
      <c r="CC17" s="4">
        <v>-0.26708999999999999</v>
      </c>
      <c r="CD17" s="4">
        <v>0.232373</v>
      </c>
      <c r="CE17" s="5">
        <v>4</v>
      </c>
      <c r="CF17" s="11" t="e">
        <f t="shared" si="4"/>
        <v>#N/A</v>
      </c>
      <c r="CG17" s="13" t="e">
        <f t="shared" si="5"/>
        <v>#N/A</v>
      </c>
      <c r="CH17" s="13" t="e">
        <f t="shared" si="6"/>
        <v>#N/A</v>
      </c>
      <c r="CI17" s="13" t="e">
        <f t="shared" si="7"/>
        <v>#N/A</v>
      </c>
      <c r="CJ17" s="13" t="e">
        <f t="shared" si="8"/>
        <v>#N/A</v>
      </c>
      <c r="CK17" s="13" t="e">
        <f t="shared" si="9"/>
        <v>#N/A</v>
      </c>
      <c r="CL17" s="13" t="e">
        <f t="shared" si="10"/>
        <v>#N/A</v>
      </c>
      <c r="CM17" s="13" t="e">
        <f t="shared" si="11"/>
        <v>#N/A</v>
      </c>
      <c r="CN17" s="13" t="e">
        <f t="shared" si="12"/>
        <v>#N/A</v>
      </c>
      <c r="CO17" s="13" t="e">
        <f t="shared" si="13"/>
        <v>#N/A</v>
      </c>
      <c r="CP17" s="13" t="e">
        <f t="shared" si="14"/>
        <v>#N/A</v>
      </c>
      <c r="CQ17" s="13" t="e">
        <f t="shared" si="15"/>
        <v>#N/A</v>
      </c>
      <c r="CR17" s="13" t="e">
        <f t="shared" si="16"/>
        <v>#N/A</v>
      </c>
      <c r="CS17" s="13" t="e">
        <f t="shared" si="17"/>
        <v>#N/A</v>
      </c>
      <c r="CT17" s="13" t="e">
        <f t="shared" si="18"/>
        <v>#N/A</v>
      </c>
      <c r="CU17" s="13" t="e">
        <f t="shared" si="19"/>
        <v>#N/A</v>
      </c>
      <c r="CV17" s="13" t="e">
        <f t="shared" si="20"/>
        <v>#N/A</v>
      </c>
      <c r="CW17" s="13" t="e">
        <f t="shared" si="21"/>
        <v>#N/A</v>
      </c>
      <c r="CX17" s="13" t="e">
        <f t="shared" si="22"/>
        <v>#N/A</v>
      </c>
      <c r="CY17" s="13" t="e">
        <f t="shared" si="23"/>
        <v>#N/A</v>
      </c>
      <c r="CZ17" s="13" t="e">
        <f t="shared" si="24"/>
        <v>#N/A</v>
      </c>
      <c r="DA17" s="13" t="e">
        <f t="shared" si="25"/>
        <v>#N/A</v>
      </c>
      <c r="DB17" s="13" t="e">
        <f t="shared" si="26"/>
        <v>#N/A</v>
      </c>
      <c r="DC17" s="13" t="e">
        <f t="shared" si="27"/>
        <v>#N/A</v>
      </c>
      <c r="DD17" s="5"/>
      <c r="DE17" s="5"/>
      <c r="DF17" s="5"/>
      <c r="DG17" s="14" t="s">
        <v>176</v>
      </c>
      <c r="DH17" s="4">
        <v>1.3714630000000001</v>
      </c>
      <c r="DI17" s="4">
        <v>0.91671100000000005</v>
      </c>
      <c r="DJ17" s="4">
        <v>0.104645</v>
      </c>
      <c r="DK17" s="4">
        <v>0.769621</v>
      </c>
      <c r="DL17" s="4">
        <v>1.0639350000000001</v>
      </c>
      <c r="DM17" s="4">
        <v>1.09063</v>
      </c>
      <c r="DN17" s="4">
        <v>1.142018</v>
      </c>
      <c r="DO17" s="4">
        <v>1.215163</v>
      </c>
      <c r="DP17" s="4">
        <v>-0.12266000000000001</v>
      </c>
      <c r="DQ17" s="4">
        <v>-0.15923999999999999</v>
      </c>
      <c r="DR17" s="4">
        <v>1.079418</v>
      </c>
      <c r="DS17" s="4">
        <v>0.70835599999999999</v>
      </c>
      <c r="DT17" s="4">
        <v>0.81887299999999996</v>
      </c>
      <c r="DU17" s="4">
        <v>-0.20462</v>
      </c>
      <c r="DV17" s="4">
        <v>0.652563</v>
      </c>
      <c r="DW17" s="4">
        <v>0.29818499999999998</v>
      </c>
      <c r="DX17" s="4">
        <v>0.31793900000000003</v>
      </c>
      <c r="DY17" s="4">
        <v>-0.30138999999999999</v>
      </c>
      <c r="DZ17" s="4">
        <v>-0.72491000000000005</v>
      </c>
      <c r="EA17" s="4">
        <v>0.10331</v>
      </c>
      <c r="EB17" s="4">
        <v>-0.10371</v>
      </c>
      <c r="EC17" s="4">
        <v>0.34650300000000001</v>
      </c>
      <c r="ED17" s="4">
        <v>-0.33582000000000001</v>
      </c>
      <c r="EE17" s="15">
        <v>484.25</v>
      </c>
      <c r="EF17">
        <v>4</v>
      </c>
      <c r="EG17"/>
      <c r="EH17"/>
      <c r="EI17"/>
    </row>
    <row r="18" spans="2:150" ht="17.25" customHeight="1" x14ac:dyDescent="0.25">
      <c r="B18" s="172"/>
      <c r="C18" s="172"/>
      <c r="D18" s="172"/>
      <c r="E18" s="172"/>
      <c r="F18" s="172"/>
      <c r="G18" s="172"/>
      <c r="H18" s="172"/>
      <c r="I18" s="172"/>
      <c r="J18" s="172"/>
      <c r="K18" s="172"/>
      <c r="L18" s="172"/>
      <c r="M18" s="172"/>
      <c r="N18" s="172"/>
      <c r="R18" s="25" t="b">
        <v>0</v>
      </c>
      <c r="S18" s="11" t="e">
        <f t="shared" si="28"/>
        <v>#N/A</v>
      </c>
      <c r="T18" s="13" t="e">
        <f t="shared" si="29"/>
        <v>#N/A</v>
      </c>
      <c r="U18" s="13" t="e">
        <f t="shared" si="30"/>
        <v>#N/A</v>
      </c>
      <c r="V18" s="13" t="e">
        <f t="shared" si="31"/>
        <v>#N/A</v>
      </c>
      <c r="W18" s="13" t="e">
        <f t="shared" si="32"/>
        <v>#N/A</v>
      </c>
      <c r="X18" s="13" t="e">
        <f t="shared" si="33"/>
        <v>#N/A</v>
      </c>
      <c r="Y18" s="13" t="e">
        <f t="shared" si="34"/>
        <v>#N/A</v>
      </c>
      <c r="Z18" s="13" t="e">
        <f t="shared" si="35"/>
        <v>#N/A</v>
      </c>
      <c r="AA18" s="13" t="e">
        <f t="shared" si="36"/>
        <v>#N/A</v>
      </c>
      <c r="AB18" s="13" t="e">
        <f t="shared" si="37"/>
        <v>#N/A</v>
      </c>
      <c r="AC18" s="13" t="e">
        <f t="shared" si="38"/>
        <v>#N/A</v>
      </c>
      <c r="AD18" s="13" t="e">
        <f t="shared" si="39"/>
        <v>#N/A</v>
      </c>
      <c r="AE18" s="13" t="e">
        <f t="shared" si="40"/>
        <v>#N/A</v>
      </c>
      <c r="AF18" s="13" t="e">
        <f t="shared" si="41"/>
        <v>#N/A</v>
      </c>
      <c r="AG18" s="13" t="e">
        <f t="shared" si="42"/>
        <v>#N/A</v>
      </c>
      <c r="AH18" s="13" t="e">
        <f t="shared" si="43"/>
        <v>#N/A</v>
      </c>
      <c r="AI18" s="13" t="e">
        <f t="shared" si="44"/>
        <v>#N/A</v>
      </c>
      <c r="AJ18" s="13" t="e">
        <f t="shared" si="45"/>
        <v>#N/A</v>
      </c>
      <c r="AK18" s="13" t="e">
        <f t="shared" si="46"/>
        <v>#N/A</v>
      </c>
      <c r="AL18" s="13" t="e">
        <f t="shared" si="47"/>
        <v>#N/A</v>
      </c>
      <c r="AM18" s="13" t="e">
        <f t="shared" si="48"/>
        <v>#N/A</v>
      </c>
      <c r="AN18" s="13" t="e">
        <f t="shared" si="49"/>
        <v>#N/A</v>
      </c>
      <c r="AO18" s="13" t="e">
        <f t="shared" si="50"/>
        <v>#N/A</v>
      </c>
      <c r="AP18" s="13" t="e">
        <f t="shared" si="51"/>
        <v>#N/A</v>
      </c>
      <c r="AQ18" s="13" t="e">
        <f t="shared" si="52"/>
        <v>#N/A</v>
      </c>
      <c r="AR18" s="13" t="e">
        <f t="shared" si="53"/>
        <v>#N/A</v>
      </c>
      <c r="AS18" s="13" t="e">
        <f t="shared" si="54"/>
        <v>#N/A</v>
      </c>
      <c r="AT18" s="13" t="e">
        <f t="shared" si="55"/>
        <v>#N/A</v>
      </c>
      <c r="AU18" s="13" t="e">
        <f t="shared" si="56"/>
        <v>#N/A</v>
      </c>
      <c r="AV18" s="13" t="e">
        <f t="shared" si="57"/>
        <v>#N/A</v>
      </c>
      <c r="AW18" s="13" t="e">
        <f t="shared" si="58"/>
        <v>#N/A</v>
      </c>
      <c r="AX18" s="13" t="e">
        <f t="shared" si="59"/>
        <v>#N/A</v>
      </c>
      <c r="AY18" t="s">
        <v>177</v>
      </c>
      <c r="AZ18" s="4">
        <v>0.23863799999999999</v>
      </c>
      <c r="BA18" s="4">
        <v>-4.0599999999999997E-2</v>
      </c>
      <c r="BB18" s="4">
        <v>-2.767E-2</v>
      </c>
      <c r="BC18" s="4">
        <v>0.37294899999999997</v>
      </c>
      <c r="BD18" s="4">
        <v>5.0053E-2</v>
      </c>
      <c r="BE18" s="4">
        <v>-0.37417</v>
      </c>
      <c r="BF18" s="4">
        <v>0.23905799999999999</v>
      </c>
      <c r="BG18" s="4">
        <v>0.55445800000000001</v>
      </c>
      <c r="BH18" s="4">
        <v>-0.38834000000000002</v>
      </c>
      <c r="BI18" s="4">
        <v>1.640361</v>
      </c>
      <c r="BJ18" s="4">
        <v>1.3412839999999999</v>
      </c>
      <c r="BK18" s="4">
        <v>0.80025900000000005</v>
      </c>
      <c r="BL18" s="4">
        <v>0.43941200000000002</v>
      </c>
      <c r="BM18" s="4">
        <v>1.0387569999999999</v>
      </c>
      <c r="BN18" s="4">
        <v>0.52494799999999997</v>
      </c>
      <c r="BO18" s="4">
        <v>0.74419900000000005</v>
      </c>
      <c r="BP18" s="4">
        <v>1.378115</v>
      </c>
      <c r="BQ18" s="4">
        <v>0.58060599999999996</v>
      </c>
      <c r="BR18" s="4">
        <v>0.234207</v>
      </c>
      <c r="BS18" s="4">
        <v>-0.52525999999999995</v>
      </c>
      <c r="BT18" s="4">
        <v>-0.21368000000000001</v>
      </c>
      <c r="BU18" s="4">
        <v>-8.1930000000000003E-2</v>
      </c>
      <c r="BV18" s="4">
        <v>-0.56481000000000003</v>
      </c>
      <c r="BW18" s="4">
        <v>0.51936099999999996</v>
      </c>
      <c r="BX18" s="4">
        <v>-0.27751999999999999</v>
      </c>
      <c r="BY18" s="4">
        <v>-7.1230000000000002E-2</v>
      </c>
      <c r="BZ18" s="4">
        <v>-0.30115999999999998</v>
      </c>
      <c r="CA18" s="4">
        <v>-0.19514999999999999</v>
      </c>
      <c r="CB18" s="4">
        <v>-0.50283</v>
      </c>
      <c r="CC18" s="4">
        <v>0.23291100000000001</v>
      </c>
      <c r="CD18" s="4">
        <v>0.482373</v>
      </c>
      <c r="CE18" s="5">
        <v>3</v>
      </c>
      <c r="CF18" s="11" t="e">
        <f t="shared" si="4"/>
        <v>#N/A</v>
      </c>
      <c r="CG18" s="13" t="e">
        <f t="shared" si="5"/>
        <v>#N/A</v>
      </c>
      <c r="CH18" s="13" t="e">
        <f t="shared" si="6"/>
        <v>#N/A</v>
      </c>
      <c r="CI18" s="13" t="e">
        <f t="shared" si="7"/>
        <v>#N/A</v>
      </c>
      <c r="CJ18" s="13" t="e">
        <f t="shared" si="8"/>
        <v>#N/A</v>
      </c>
      <c r="CK18" s="13" t="e">
        <f t="shared" si="9"/>
        <v>#N/A</v>
      </c>
      <c r="CL18" s="13" t="e">
        <f t="shared" si="10"/>
        <v>#N/A</v>
      </c>
      <c r="CM18" s="13" t="e">
        <f t="shared" si="11"/>
        <v>#N/A</v>
      </c>
      <c r="CN18" s="13" t="e">
        <f t="shared" si="12"/>
        <v>#N/A</v>
      </c>
      <c r="CO18" s="13" t="e">
        <f t="shared" si="13"/>
        <v>#N/A</v>
      </c>
      <c r="CP18" s="13" t="e">
        <f t="shared" si="14"/>
        <v>#N/A</v>
      </c>
      <c r="CQ18" s="13" t="e">
        <f t="shared" si="15"/>
        <v>#N/A</v>
      </c>
      <c r="CR18" s="13" t="e">
        <f t="shared" si="16"/>
        <v>#N/A</v>
      </c>
      <c r="CS18" s="13" t="e">
        <f t="shared" si="17"/>
        <v>#N/A</v>
      </c>
      <c r="CT18" s="13" t="e">
        <f t="shared" si="18"/>
        <v>#N/A</v>
      </c>
      <c r="CU18" s="13" t="e">
        <f t="shared" si="19"/>
        <v>#N/A</v>
      </c>
      <c r="CV18" s="13" t="e">
        <f t="shared" si="20"/>
        <v>#N/A</v>
      </c>
      <c r="CW18" s="13" t="e">
        <f t="shared" si="21"/>
        <v>#N/A</v>
      </c>
      <c r="CX18" s="13" t="e">
        <f t="shared" si="22"/>
        <v>#N/A</v>
      </c>
      <c r="CY18" s="13" t="e">
        <f t="shared" si="23"/>
        <v>#N/A</v>
      </c>
      <c r="CZ18" s="13" t="e">
        <f t="shared" si="24"/>
        <v>#N/A</v>
      </c>
      <c r="DA18" s="13" t="e">
        <f t="shared" si="25"/>
        <v>#N/A</v>
      </c>
      <c r="DB18" s="13" t="e">
        <f t="shared" si="26"/>
        <v>#N/A</v>
      </c>
      <c r="DC18" s="13" t="e">
        <f t="shared" si="27"/>
        <v>#N/A</v>
      </c>
      <c r="DD18" s="5"/>
      <c r="DE18" s="5"/>
      <c r="DF18" s="5"/>
      <c r="DG18" s="14" t="s">
        <v>177</v>
      </c>
      <c r="DH18" s="4">
        <v>0.62146299999999999</v>
      </c>
      <c r="DI18" s="4">
        <v>0.416711</v>
      </c>
      <c r="DJ18" s="4">
        <v>0.104645</v>
      </c>
      <c r="DK18" s="4">
        <v>-0.23038</v>
      </c>
      <c r="DL18" s="4">
        <v>-1.18607</v>
      </c>
      <c r="DM18" s="4">
        <v>-1.15937</v>
      </c>
      <c r="DN18" s="4">
        <v>-0.85797999999999996</v>
      </c>
      <c r="DO18" s="4">
        <v>-1.28484</v>
      </c>
      <c r="DP18" s="4">
        <v>0.627336</v>
      </c>
      <c r="DQ18" s="4">
        <v>9.0762999999999996E-2</v>
      </c>
      <c r="DR18" s="4">
        <v>-0.67057999999999995</v>
      </c>
      <c r="DS18" s="4">
        <v>-0.54164000000000001</v>
      </c>
      <c r="DT18" s="4">
        <v>-0.43113000000000001</v>
      </c>
      <c r="DU18" s="4">
        <v>-1.95462</v>
      </c>
      <c r="DV18" s="4">
        <v>0.402563</v>
      </c>
      <c r="DW18" s="4">
        <v>-0.20182</v>
      </c>
      <c r="DX18" s="4">
        <v>0.31793900000000003</v>
      </c>
      <c r="DY18" s="4">
        <v>0.19861200000000001</v>
      </c>
      <c r="DZ18" s="4">
        <v>2.5093000000000001E-2</v>
      </c>
      <c r="EA18" s="4">
        <v>0.60331000000000001</v>
      </c>
      <c r="EB18" s="4">
        <v>-0.35371000000000002</v>
      </c>
      <c r="EC18" s="4">
        <v>-0.65349999999999997</v>
      </c>
      <c r="ED18" s="4">
        <v>-0.33582000000000001</v>
      </c>
      <c r="EE18" s="15">
        <v>394</v>
      </c>
      <c r="EF18">
        <v>2</v>
      </c>
      <c r="EG18"/>
      <c r="EH18"/>
      <c r="EI18"/>
    </row>
    <row r="19" spans="2:150" ht="17.25" customHeight="1" x14ac:dyDescent="0.25">
      <c r="B19" s="172"/>
      <c r="C19" s="172"/>
      <c r="D19" s="172"/>
      <c r="E19" s="172"/>
      <c r="F19" s="172"/>
      <c r="G19" s="172"/>
      <c r="H19" s="172"/>
      <c r="I19" s="172"/>
      <c r="J19" s="172"/>
      <c r="K19" s="172"/>
      <c r="L19" s="172"/>
      <c r="M19" s="172"/>
      <c r="N19" s="172"/>
      <c r="R19" s="25" t="b">
        <v>0</v>
      </c>
      <c r="S19" s="11" t="e">
        <f t="shared" si="28"/>
        <v>#N/A</v>
      </c>
      <c r="T19" s="13" t="e">
        <f t="shared" si="29"/>
        <v>#N/A</v>
      </c>
      <c r="U19" s="13" t="e">
        <f t="shared" si="30"/>
        <v>#N/A</v>
      </c>
      <c r="V19" s="13" t="e">
        <f t="shared" si="31"/>
        <v>#N/A</v>
      </c>
      <c r="W19" s="13" t="e">
        <f t="shared" si="32"/>
        <v>#N/A</v>
      </c>
      <c r="X19" s="13" t="e">
        <f t="shared" si="33"/>
        <v>#N/A</v>
      </c>
      <c r="Y19" s="13" t="e">
        <f t="shared" si="34"/>
        <v>#N/A</v>
      </c>
      <c r="Z19" s="13" t="e">
        <f t="shared" si="35"/>
        <v>#N/A</v>
      </c>
      <c r="AA19" s="13" t="e">
        <f t="shared" si="36"/>
        <v>#N/A</v>
      </c>
      <c r="AB19" s="13" t="e">
        <f t="shared" si="37"/>
        <v>#N/A</v>
      </c>
      <c r="AC19" s="13" t="e">
        <f t="shared" si="38"/>
        <v>#N/A</v>
      </c>
      <c r="AD19" s="13" t="e">
        <f t="shared" si="39"/>
        <v>#N/A</v>
      </c>
      <c r="AE19" s="13" t="e">
        <f t="shared" si="40"/>
        <v>#N/A</v>
      </c>
      <c r="AF19" s="13" t="e">
        <f t="shared" si="41"/>
        <v>#N/A</v>
      </c>
      <c r="AG19" s="13" t="e">
        <f t="shared" si="42"/>
        <v>#N/A</v>
      </c>
      <c r="AH19" s="13" t="e">
        <f t="shared" si="43"/>
        <v>#N/A</v>
      </c>
      <c r="AI19" s="13" t="e">
        <f t="shared" si="44"/>
        <v>#N/A</v>
      </c>
      <c r="AJ19" s="13" t="e">
        <f t="shared" si="45"/>
        <v>#N/A</v>
      </c>
      <c r="AK19" s="13" t="e">
        <f t="shared" si="46"/>
        <v>#N/A</v>
      </c>
      <c r="AL19" s="13" t="e">
        <f t="shared" si="47"/>
        <v>#N/A</v>
      </c>
      <c r="AM19" s="13" t="e">
        <f t="shared" si="48"/>
        <v>#N/A</v>
      </c>
      <c r="AN19" s="13" t="e">
        <f t="shared" si="49"/>
        <v>#N/A</v>
      </c>
      <c r="AO19" s="13" t="e">
        <f t="shared" si="50"/>
        <v>#N/A</v>
      </c>
      <c r="AP19" s="13" t="e">
        <f t="shared" si="51"/>
        <v>#N/A</v>
      </c>
      <c r="AQ19" s="13" t="e">
        <f t="shared" si="52"/>
        <v>#N/A</v>
      </c>
      <c r="AR19" s="13" t="e">
        <f t="shared" si="53"/>
        <v>#N/A</v>
      </c>
      <c r="AS19" s="13" t="e">
        <f t="shared" si="54"/>
        <v>#N/A</v>
      </c>
      <c r="AT19" s="13" t="e">
        <f t="shared" si="55"/>
        <v>#N/A</v>
      </c>
      <c r="AU19" s="13" t="e">
        <f t="shared" si="56"/>
        <v>#N/A</v>
      </c>
      <c r="AV19" s="13" t="e">
        <f t="shared" si="57"/>
        <v>#N/A</v>
      </c>
      <c r="AW19" s="13" t="e">
        <f t="shared" si="58"/>
        <v>#N/A</v>
      </c>
      <c r="AX19" s="13" t="e">
        <f t="shared" si="59"/>
        <v>#N/A</v>
      </c>
      <c r="AY19" t="s">
        <v>178</v>
      </c>
      <c r="AZ19" s="4">
        <v>0.23863799999999999</v>
      </c>
      <c r="BA19" s="4">
        <v>-4.0599999999999997E-2</v>
      </c>
      <c r="BB19" s="4">
        <v>-0.13877999999999999</v>
      </c>
      <c r="BC19" s="4">
        <v>-7.1499999999999994E-2</v>
      </c>
      <c r="BD19" s="4">
        <v>-6.1060000000000003E-2</v>
      </c>
      <c r="BE19" s="4">
        <v>0.514714</v>
      </c>
      <c r="BF19" s="4">
        <v>0.23905799999999999</v>
      </c>
      <c r="BG19" s="4">
        <v>0.22112499999999999</v>
      </c>
      <c r="BH19" s="4">
        <v>-0.16611999999999999</v>
      </c>
      <c r="BI19" s="4">
        <v>0.97369499999999998</v>
      </c>
      <c r="BJ19" s="4">
        <v>1.230173</v>
      </c>
      <c r="BK19" s="4">
        <v>0.46692600000000001</v>
      </c>
      <c r="BL19" s="4">
        <v>0.32830100000000001</v>
      </c>
      <c r="BM19" s="4">
        <v>1.3720909999999999</v>
      </c>
      <c r="BN19" s="4">
        <v>-0.25283</v>
      </c>
      <c r="BO19" s="4">
        <v>0.521976</v>
      </c>
      <c r="BP19" s="4">
        <v>0.82255999999999996</v>
      </c>
      <c r="BQ19" s="4">
        <v>0.91393899999999995</v>
      </c>
      <c r="BR19" s="4">
        <v>1.345318</v>
      </c>
      <c r="BS19" s="4">
        <v>0.141404</v>
      </c>
      <c r="BT19" s="4">
        <v>-0.10256999999999999</v>
      </c>
      <c r="BU19" s="4">
        <v>-0.74858999999999998</v>
      </c>
      <c r="BV19" s="4">
        <v>-0.45369999999999999</v>
      </c>
      <c r="BW19" s="4">
        <v>-0.36953000000000003</v>
      </c>
      <c r="BX19" s="4">
        <v>-0.27751999999999999</v>
      </c>
      <c r="BY19" s="4">
        <v>-0.62678</v>
      </c>
      <c r="BZ19" s="4">
        <v>-0.30115999999999998</v>
      </c>
      <c r="CA19" s="4">
        <v>0.47151399999999999</v>
      </c>
      <c r="CB19" s="4">
        <v>0.71939399999999998</v>
      </c>
      <c r="CC19" s="4">
        <v>0.566245</v>
      </c>
      <c r="CD19" s="4">
        <v>0.37126199999999998</v>
      </c>
      <c r="CE19" s="5">
        <v>9</v>
      </c>
      <c r="CF19" s="11" t="e">
        <f t="shared" si="4"/>
        <v>#N/A</v>
      </c>
      <c r="CG19" s="13" t="e">
        <f t="shared" si="5"/>
        <v>#N/A</v>
      </c>
      <c r="CH19" s="13" t="e">
        <f t="shared" si="6"/>
        <v>#N/A</v>
      </c>
      <c r="CI19" s="13" t="e">
        <f t="shared" si="7"/>
        <v>#N/A</v>
      </c>
      <c r="CJ19" s="13" t="e">
        <f t="shared" si="8"/>
        <v>#N/A</v>
      </c>
      <c r="CK19" s="13" t="e">
        <f t="shared" si="9"/>
        <v>#N/A</v>
      </c>
      <c r="CL19" s="13" t="e">
        <f t="shared" si="10"/>
        <v>#N/A</v>
      </c>
      <c r="CM19" s="13" t="e">
        <f t="shared" si="11"/>
        <v>#N/A</v>
      </c>
      <c r="CN19" s="13" t="e">
        <f t="shared" si="12"/>
        <v>#N/A</v>
      </c>
      <c r="CO19" s="13" t="e">
        <f t="shared" si="13"/>
        <v>#N/A</v>
      </c>
      <c r="CP19" s="13" t="e">
        <f t="shared" si="14"/>
        <v>#N/A</v>
      </c>
      <c r="CQ19" s="13" t="e">
        <f t="shared" si="15"/>
        <v>#N/A</v>
      </c>
      <c r="CR19" s="13" t="e">
        <f t="shared" si="16"/>
        <v>#N/A</v>
      </c>
      <c r="CS19" s="13" t="e">
        <f t="shared" si="17"/>
        <v>#N/A</v>
      </c>
      <c r="CT19" s="13" t="e">
        <f t="shared" si="18"/>
        <v>#N/A</v>
      </c>
      <c r="CU19" s="13" t="e">
        <f t="shared" si="19"/>
        <v>#N/A</v>
      </c>
      <c r="CV19" s="13" t="e">
        <f t="shared" si="20"/>
        <v>#N/A</v>
      </c>
      <c r="CW19" s="13" t="e">
        <f t="shared" si="21"/>
        <v>#N/A</v>
      </c>
      <c r="CX19" s="13" t="e">
        <f t="shared" si="22"/>
        <v>#N/A</v>
      </c>
      <c r="CY19" s="13" t="e">
        <f t="shared" si="23"/>
        <v>#N/A</v>
      </c>
      <c r="CZ19" s="13" t="e">
        <f t="shared" si="24"/>
        <v>#N/A</v>
      </c>
      <c r="DA19" s="13" t="e">
        <f t="shared" si="25"/>
        <v>#N/A</v>
      </c>
      <c r="DB19" s="13" t="e">
        <f t="shared" si="26"/>
        <v>#N/A</v>
      </c>
      <c r="DC19" s="13" t="e">
        <f t="shared" si="27"/>
        <v>#N/A</v>
      </c>
      <c r="DD19" s="5"/>
      <c r="DE19" s="5"/>
      <c r="DF19" s="5"/>
      <c r="DG19" s="14" t="s">
        <v>178</v>
      </c>
      <c r="DH19" s="4">
        <v>0.51035200000000003</v>
      </c>
      <c r="DI19" s="4">
        <v>0.58337799999999995</v>
      </c>
      <c r="DJ19" s="4">
        <v>0.43797799999999998</v>
      </c>
      <c r="DK19" s="4">
        <v>0.38073200000000001</v>
      </c>
      <c r="DL19" s="4">
        <v>0.42504599999999998</v>
      </c>
      <c r="DM19" s="4">
        <v>0.56285200000000002</v>
      </c>
      <c r="DN19" s="4">
        <v>0.69757400000000003</v>
      </c>
      <c r="DO19" s="4">
        <v>0.88183</v>
      </c>
      <c r="DP19" s="4">
        <v>0.29400199999999999</v>
      </c>
      <c r="DQ19" s="4">
        <v>9.0762999999999996E-2</v>
      </c>
      <c r="DR19" s="4">
        <v>-0.11502999999999999</v>
      </c>
      <c r="DS19" s="4">
        <v>0.51391100000000001</v>
      </c>
      <c r="DT19" s="4">
        <v>0.40220699999999998</v>
      </c>
      <c r="DU19" s="4">
        <v>1.267604</v>
      </c>
      <c r="DV19" s="4">
        <v>1.402563</v>
      </c>
      <c r="DW19" s="4">
        <v>0.131518</v>
      </c>
      <c r="DX19" s="4">
        <v>0.48460599999999998</v>
      </c>
      <c r="DY19" s="4">
        <v>0.30972300000000003</v>
      </c>
      <c r="DZ19" s="4">
        <v>-0.64156999999999997</v>
      </c>
      <c r="EA19" s="4">
        <v>-0.50780000000000003</v>
      </c>
      <c r="EB19" s="4">
        <v>0.70184500000000005</v>
      </c>
      <c r="EC19" s="4">
        <v>0.45761400000000002</v>
      </c>
      <c r="ED19" s="4">
        <v>-0.33582000000000001</v>
      </c>
      <c r="EE19" s="15">
        <v>498.33330000000001</v>
      </c>
      <c r="EF19">
        <v>9</v>
      </c>
      <c r="EG19"/>
      <c r="EH19"/>
      <c r="EI19"/>
    </row>
    <row r="20" spans="2:150" ht="17.25" customHeight="1" x14ac:dyDescent="0.25">
      <c r="B20" s="172"/>
      <c r="C20" s="172"/>
      <c r="D20" s="172"/>
      <c r="E20" s="172"/>
      <c r="F20" s="172"/>
      <c r="G20" s="172"/>
      <c r="H20" s="172"/>
      <c r="I20" s="172"/>
      <c r="J20" s="172"/>
      <c r="K20" s="172"/>
      <c r="L20" s="172"/>
      <c r="M20" s="172"/>
      <c r="N20" s="172"/>
      <c r="R20" s="25" t="b">
        <v>0</v>
      </c>
      <c r="S20" s="11" t="e">
        <f t="shared" si="28"/>
        <v>#N/A</v>
      </c>
      <c r="T20" s="13" t="e">
        <f t="shared" si="29"/>
        <v>#N/A</v>
      </c>
      <c r="U20" s="13" t="e">
        <f t="shared" si="30"/>
        <v>#N/A</v>
      </c>
      <c r="V20" s="13" t="e">
        <f t="shared" si="31"/>
        <v>#N/A</v>
      </c>
      <c r="W20" s="13" t="e">
        <f t="shared" si="32"/>
        <v>#N/A</v>
      </c>
      <c r="X20" s="13" t="e">
        <f t="shared" si="33"/>
        <v>#N/A</v>
      </c>
      <c r="Y20" s="13" t="e">
        <f t="shared" si="34"/>
        <v>#N/A</v>
      </c>
      <c r="Z20" s="13" t="e">
        <f t="shared" si="35"/>
        <v>#N/A</v>
      </c>
      <c r="AA20" s="13" t="e">
        <f t="shared" si="36"/>
        <v>#N/A</v>
      </c>
      <c r="AB20" s="13" t="e">
        <f t="shared" si="37"/>
        <v>#N/A</v>
      </c>
      <c r="AC20" s="13" t="e">
        <f t="shared" si="38"/>
        <v>#N/A</v>
      </c>
      <c r="AD20" s="13" t="e">
        <f t="shared" si="39"/>
        <v>#N/A</v>
      </c>
      <c r="AE20" s="13" t="e">
        <f t="shared" si="40"/>
        <v>#N/A</v>
      </c>
      <c r="AF20" s="13" t="e">
        <f t="shared" si="41"/>
        <v>#N/A</v>
      </c>
      <c r="AG20" s="13" t="e">
        <f t="shared" si="42"/>
        <v>#N/A</v>
      </c>
      <c r="AH20" s="13" t="e">
        <f t="shared" si="43"/>
        <v>#N/A</v>
      </c>
      <c r="AI20" s="13" t="e">
        <f t="shared" si="44"/>
        <v>#N/A</v>
      </c>
      <c r="AJ20" s="13" t="e">
        <f t="shared" si="45"/>
        <v>#N/A</v>
      </c>
      <c r="AK20" s="13" t="e">
        <f t="shared" si="46"/>
        <v>#N/A</v>
      </c>
      <c r="AL20" s="13" t="e">
        <f t="shared" si="47"/>
        <v>#N/A</v>
      </c>
      <c r="AM20" s="13" t="e">
        <f t="shared" si="48"/>
        <v>#N/A</v>
      </c>
      <c r="AN20" s="13" t="e">
        <f t="shared" si="49"/>
        <v>#N/A</v>
      </c>
      <c r="AO20" s="13" t="e">
        <f t="shared" si="50"/>
        <v>#N/A</v>
      </c>
      <c r="AP20" s="13" t="e">
        <f t="shared" si="51"/>
        <v>#N/A</v>
      </c>
      <c r="AQ20" s="13" t="e">
        <f t="shared" si="52"/>
        <v>#N/A</v>
      </c>
      <c r="AR20" s="13" t="e">
        <f t="shared" si="53"/>
        <v>#N/A</v>
      </c>
      <c r="AS20" s="13" t="e">
        <f t="shared" si="54"/>
        <v>#N/A</v>
      </c>
      <c r="AT20" s="13" t="e">
        <f t="shared" si="55"/>
        <v>#N/A</v>
      </c>
      <c r="AU20" s="13" t="e">
        <f t="shared" si="56"/>
        <v>#N/A</v>
      </c>
      <c r="AV20" s="13" t="e">
        <f t="shared" si="57"/>
        <v>#N/A</v>
      </c>
      <c r="AW20" s="13" t="e">
        <f t="shared" si="58"/>
        <v>#N/A</v>
      </c>
      <c r="AX20" s="13" t="e">
        <f t="shared" si="59"/>
        <v>#N/A</v>
      </c>
      <c r="AY20" t="s">
        <v>179</v>
      </c>
      <c r="AZ20" s="4">
        <v>0.23863799999999999</v>
      </c>
      <c r="BA20" s="4">
        <v>-0.20726</v>
      </c>
      <c r="BB20" s="4">
        <v>0.30566199999999999</v>
      </c>
      <c r="BC20" s="4">
        <v>0.20628199999999999</v>
      </c>
      <c r="BD20" s="4">
        <v>5.0053E-2</v>
      </c>
      <c r="BE20" s="4">
        <v>0.62582499999999996</v>
      </c>
      <c r="BF20" s="4">
        <v>0.405725</v>
      </c>
      <c r="BG20" s="4">
        <v>-0.27888000000000002</v>
      </c>
      <c r="BH20" s="4">
        <v>0.11165700000000001</v>
      </c>
      <c r="BI20" s="4">
        <v>1.3070280000000001</v>
      </c>
      <c r="BJ20" s="4">
        <v>1.1746179999999999</v>
      </c>
      <c r="BK20" s="4">
        <v>0.13359299999999999</v>
      </c>
      <c r="BL20" s="4">
        <v>-0.56059000000000003</v>
      </c>
      <c r="BM20" s="4">
        <v>-0.62790999999999997</v>
      </c>
      <c r="BN20" s="4">
        <v>-0.80839000000000005</v>
      </c>
      <c r="BO20" s="4">
        <v>-0.42247000000000001</v>
      </c>
      <c r="BP20" s="4">
        <v>0.711449</v>
      </c>
      <c r="BQ20" s="4">
        <v>0.413939</v>
      </c>
      <c r="BR20" s="4">
        <v>6.7541000000000004E-2</v>
      </c>
      <c r="BS20" s="4">
        <v>0.64140399999999997</v>
      </c>
      <c r="BT20" s="4">
        <v>0.28631800000000002</v>
      </c>
      <c r="BU20" s="4">
        <v>-0.41526000000000002</v>
      </c>
      <c r="BV20" s="4">
        <v>-0.23147999999999999</v>
      </c>
      <c r="BW20" s="4">
        <v>1.9361E-2</v>
      </c>
      <c r="BX20" s="4">
        <v>-0.27751999999999999</v>
      </c>
      <c r="BY20" s="4">
        <v>0.42877300000000002</v>
      </c>
      <c r="BZ20" s="4">
        <v>-0.30115999999999998</v>
      </c>
      <c r="CA20" s="4">
        <v>-0.36181999999999997</v>
      </c>
      <c r="CB20" s="4">
        <v>0.16383800000000001</v>
      </c>
      <c r="CC20" s="4">
        <v>-0.26708999999999999</v>
      </c>
      <c r="CD20" s="4">
        <v>-0.35095999999999999</v>
      </c>
      <c r="CE20" s="5">
        <v>6</v>
      </c>
      <c r="CF20" s="11" t="e">
        <f t="shared" si="4"/>
        <v>#N/A</v>
      </c>
      <c r="CG20" s="13" t="e">
        <f t="shared" si="5"/>
        <v>#N/A</v>
      </c>
      <c r="CH20" s="13" t="e">
        <f t="shared" si="6"/>
        <v>#N/A</v>
      </c>
      <c r="CI20" s="13" t="e">
        <f t="shared" si="7"/>
        <v>#N/A</v>
      </c>
      <c r="CJ20" s="13" t="e">
        <f t="shared" si="8"/>
        <v>#N/A</v>
      </c>
      <c r="CK20" s="13" t="e">
        <f t="shared" si="9"/>
        <v>#N/A</v>
      </c>
      <c r="CL20" s="13" t="e">
        <f t="shared" si="10"/>
        <v>#N/A</v>
      </c>
      <c r="CM20" s="13" t="e">
        <f t="shared" si="11"/>
        <v>#N/A</v>
      </c>
      <c r="CN20" s="13" t="e">
        <f t="shared" si="12"/>
        <v>#N/A</v>
      </c>
      <c r="CO20" s="13" t="e">
        <f t="shared" si="13"/>
        <v>#N/A</v>
      </c>
      <c r="CP20" s="13" t="e">
        <f t="shared" si="14"/>
        <v>#N/A</v>
      </c>
      <c r="CQ20" s="13" t="e">
        <f t="shared" si="15"/>
        <v>#N/A</v>
      </c>
      <c r="CR20" s="13" t="e">
        <f t="shared" si="16"/>
        <v>#N/A</v>
      </c>
      <c r="CS20" s="13" t="e">
        <f t="shared" si="17"/>
        <v>#N/A</v>
      </c>
      <c r="CT20" s="13" t="e">
        <f t="shared" si="18"/>
        <v>#N/A</v>
      </c>
      <c r="CU20" s="13" t="e">
        <f t="shared" si="19"/>
        <v>#N/A</v>
      </c>
      <c r="CV20" s="13" t="e">
        <f t="shared" si="20"/>
        <v>#N/A</v>
      </c>
      <c r="CW20" s="13" t="e">
        <f t="shared" si="21"/>
        <v>#N/A</v>
      </c>
      <c r="CX20" s="13" t="e">
        <f t="shared" si="22"/>
        <v>#N/A</v>
      </c>
      <c r="CY20" s="13" t="e">
        <f t="shared" si="23"/>
        <v>#N/A</v>
      </c>
      <c r="CZ20" s="13" t="e">
        <f t="shared" si="24"/>
        <v>#N/A</v>
      </c>
      <c r="DA20" s="13" t="e">
        <f t="shared" si="25"/>
        <v>#N/A</v>
      </c>
      <c r="DB20" s="13" t="e">
        <f t="shared" si="26"/>
        <v>#N/A</v>
      </c>
      <c r="DC20" s="13" t="e">
        <f t="shared" si="27"/>
        <v>#N/A</v>
      </c>
      <c r="DD20" s="5"/>
      <c r="DE20" s="5"/>
      <c r="DF20" s="5"/>
      <c r="DG20" s="14" t="s">
        <v>179</v>
      </c>
      <c r="DH20" s="4"/>
      <c r="DI20" s="4"/>
      <c r="DJ20" s="4"/>
      <c r="DK20" s="4"/>
      <c r="DL20" s="4"/>
      <c r="DM20" s="4"/>
      <c r="DN20" s="4"/>
      <c r="DO20" s="4"/>
      <c r="DP20" s="4"/>
      <c r="DQ20" s="4"/>
      <c r="DR20" s="4"/>
      <c r="DS20" s="4"/>
      <c r="DT20" s="4"/>
      <c r="DU20" s="4"/>
      <c r="DV20" s="4"/>
      <c r="DW20" s="4"/>
      <c r="DX20" s="4"/>
      <c r="DY20" s="4"/>
      <c r="DZ20" s="4"/>
      <c r="EA20" s="4"/>
      <c r="EB20" s="4"/>
      <c r="EC20" s="4"/>
      <c r="ED20" s="4"/>
      <c r="EE20" s="15"/>
      <c r="EF20"/>
      <c r="EG20"/>
      <c r="EH20"/>
      <c r="EI20"/>
    </row>
    <row r="21" spans="2:150" ht="17.25" customHeight="1" x14ac:dyDescent="0.25">
      <c r="B21" s="172"/>
      <c r="C21" s="172"/>
      <c r="D21" s="172"/>
      <c r="E21" s="172"/>
      <c r="F21" s="172"/>
      <c r="G21" s="172"/>
      <c r="H21" s="172"/>
      <c r="I21" s="172"/>
      <c r="J21" s="172"/>
      <c r="K21" s="172"/>
      <c r="L21" s="172"/>
      <c r="M21" s="172"/>
      <c r="N21" s="172"/>
      <c r="R21" s="25" t="b">
        <v>0</v>
      </c>
      <c r="S21" s="11" t="e">
        <f t="shared" si="28"/>
        <v>#N/A</v>
      </c>
      <c r="T21" s="13" t="e">
        <f t="shared" si="29"/>
        <v>#N/A</v>
      </c>
      <c r="U21" s="13" t="e">
        <f t="shared" si="30"/>
        <v>#N/A</v>
      </c>
      <c r="V21" s="13" t="e">
        <f t="shared" si="31"/>
        <v>#N/A</v>
      </c>
      <c r="W21" s="13" t="e">
        <f t="shared" si="32"/>
        <v>#N/A</v>
      </c>
      <c r="X21" s="13" t="e">
        <f t="shared" si="33"/>
        <v>#N/A</v>
      </c>
      <c r="Y21" s="13" t="e">
        <f t="shared" si="34"/>
        <v>#N/A</v>
      </c>
      <c r="Z21" s="13" t="e">
        <f t="shared" si="35"/>
        <v>#N/A</v>
      </c>
      <c r="AA21" s="13" t="e">
        <f t="shared" si="36"/>
        <v>#N/A</v>
      </c>
      <c r="AB21" s="13" t="e">
        <f t="shared" si="37"/>
        <v>#N/A</v>
      </c>
      <c r="AC21" s="13" t="e">
        <f t="shared" si="38"/>
        <v>#N/A</v>
      </c>
      <c r="AD21" s="13" t="e">
        <f t="shared" si="39"/>
        <v>#N/A</v>
      </c>
      <c r="AE21" s="13" t="e">
        <f t="shared" si="40"/>
        <v>#N/A</v>
      </c>
      <c r="AF21" s="13" t="e">
        <f t="shared" si="41"/>
        <v>#N/A</v>
      </c>
      <c r="AG21" s="13" t="e">
        <f t="shared" si="42"/>
        <v>#N/A</v>
      </c>
      <c r="AH21" s="13" t="e">
        <f t="shared" si="43"/>
        <v>#N/A</v>
      </c>
      <c r="AI21" s="13" t="e">
        <f t="shared" si="44"/>
        <v>#N/A</v>
      </c>
      <c r="AJ21" s="13" t="e">
        <f t="shared" si="45"/>
        <v>#N/A</v>
      </c>
      <c r="AK21" s="13" t="e">
        <f t="shared" si="46"/>
        <v>#N/A</v>
      </c>
      <c r="AL21" s="13" t="e">
        <f t="shared" si="47"/>
        <v>#N/A</v>
      </c>
      <c r="AM21" s="13" t="e">
        <f t="shared" si="48"/>
        <v>#N/A</v>
      </c>
      <c r="AN21" s="13" t="e">
        <f t="shared" si="49"/>
        <v>#N/A</v>
      </c>
      <c r="AO21" s="13" t="e">
        <f t="shared" si="50"/>
        <v>#N/A</v>
      </c>
      <c r="AP21" s="13" t="e">
        <f t="shared" si="51"/>
        <v>#N/A</v>
      </c>
      <c r="AQ21" s="13" t="e">
        <f t="shared" si="52"/>
        <v>#N/A</v>
      </c>
      <c r="AR21" s="13" t="e">
        <f t="shared" si="53"/>
        <v>#N/A</v>
      </c>
      <c r="AS21" s="13" t="e">
        <f t="shared" si="54"/>
        <v>#N/A</v>
      </c>
      <c r="AT21" s="13" t="e">
        <f t="shared" si="55"/>
        <v>#N/A</v>
      </c>
      <c r="AU21" s="13" t="e">
        <f t="shared" si="56"/>
        <v>#N/A</v>
      </c>
      <c r="AV21" s="13" t="e">
        <f t="shared" si="57"/>
        <v>#N/A</v>
      </c>
      <c r="AW21" s="13" t="e">
        <f t="shared" si="58"/>
        <v>#N/A</v>
      </c>
      <c r="AX21" s="13" t="e">
        <f t="shared" si="59"/>
        <v>#N/A</v>
      </c>
      <c r="AY21" t="s">
        <v>180</v>
      </c>
      <c r="AZ21" s="4">
        <v>-1.136E-2</v>
      </c>
      <c r="BA21" s="4">
        <v>0.37607099999999999</v>
      </c>
      <c r="BB21" s="4">
        <v>0.38899499999999998</v>
      </c>
      <c r="BC21" s="4">
        <v>0.78961499999999996</v>
      </c>
      <c r="BD21" s="4">
        <v>-0.11661000000000001</v>
      </c>
      <c r="BE21" s="4">
        <v>0.29249199999999997</v>
      </c>
      <c r="BF21" s="4">
        <v>0.98905799999999999</v>
      </c>
      <c r="BG21" s="4">
        <v>5.4457999999999999E-2</v>
      </c>
      <c r="BH21" s="4">
        <v>0.44499</v>
      </c>
      <c r="BI21" s="4">
        <v>0.14036100000000001</v>
      </c>
      <c r="BJ21" s="4">
        <v>1.1746179999999999</v>
      </c>
      <c r="BK21" s="4">
        <v>0.71692599999999995</v>
      </c>
      <c r="BL21" s="4">
        <v>-0.14391999999999999</v>
      </c>
      <c r="BM21" s="4">
        <v>0.37209100000000001</v>
      </c>
      <c r="BN21" s="4">
        <v>-0.55839000000000005</v>
      </c>
      <c r="BO21" s="4">
        <v>-8.9130000000000001E-2</v>
      </c>
      <c r="BP21" s="4">
        <v>1.211449</v>
      </c>
      <c r="BQ21" s="4">
        <v>0.91393899999999995</v>
      </c>
      <c r="BR21" s="4">
        <v>1.0675410000000001</v>
      </c>
      <c r="BS21" s="4">
        <v>0.30807000000000001</v>
      </c>
      <c r="BT21" s="4">
        <v>0.28631800000000002</v>
      </c>
      <c r="BU21" s="4">
        <v>-1.4985900000000001</v>
      </c>
      <c r="BV21" s="4">
        <v>-0.31480999999999998</v>
      </c>
      <c r="BW21" s="4">
        <v>-0.48064000000000001</v>
      </c>
      <c r="BX21" s="4">
        <v>-0.27751999999999999</v>
      </c>
      <c r="BY21" s="4">
        <v>-0.15456</v>
      </c>
      <c r="BZ21" s="4">
        <v>-0.30115999999999998</v>
      </c>
      <c r="CA21" s="4">
        <v>-0.86182000000000003</v>
      </c>
      <c r="CB21" s="4">
        <v>8.0504999999999993E-2</v>
      </c>
      <c r="CC21" s="4">
        <v>-0.26708999999999999</v>
      </c>
      <c r="CD21" s="4">
        <v>0.232373</v>
      </c>
      <c r="CE21" s="5">
        <v>4</v>
      </c>
      <c r="CF21" s="11" t="e">
        <f t="shared" si="4"/>
        <v>#N/A</v>
      </c>
      <c r="CG21" s="13" t="e">
        <f t="shared" si="5"/>
        <v>#N/A</v>
      </c>
      <c r="CH21" s="13" t="e">
        <f t="shared" si="6"/>
        <v>#N/A</v>
      </c>
      <c r="CI21" s="13" t="e">
        <f t="shared" si="7"/>
        <v>#N/A</v>
      </c>
      <c r="CJ21" s="13" t="e">
        <f t="shared" si="8"/>
        <v>#N/A</v>
      </c>
      <c r="CK21" s="13" t="e">
        <f t="shared" si="9"/>
        <v>#N/A</v>
      </c>
      <c r="CL21" s="13" t="e">
        <f t="shared" si="10"/>
        <v>#N/A</v>
      </c>
      <c r="CM21" s="13" t="e">
        <f t="shared" si="11"/>
        <v>#N/A</v>
      </c>
      <c r="CN21" s="13" t="e">
        <f t="shared" si="12"/>
        <v>#N/A</v>
      </c>
      <c r="CO21" s="13" t="e">
        <f t="shared" si="13"/>
        <v>#N/A</v>
      </c>
      <c r="CP21" s="13" t="e">
        <f t="shared" si="14"/>
        <v>#N/A</v>
      </c>
      <c r="CQ21" s="13" t="e">
        <f t="shared" si="15"/>
        <v>#N/A</v>
      </c>
      <c r="CR21" s="13" t="e">
        <f t="shared" si="16"/>
        <v>#N/A</v>
      </c>
      <c r="CS21" s="13" t="e">
        <f t="shared" si="17"/>
        <v>#N/A</v>
      </c>
      <c r="CT21" s="13" t="e">
        <f t="shared" si="18"/>
        <v>#N/A</v>
      </c>
      <c r="CU21" s="13" t="e">
        <f t="shared" si="19"/>
        <v>#N/A</v>
      </c>
      <c r="CV21" s="13" t="e">
        <f t="shared" si="20"/>
        <v>#N/A</v>
      </c>
      <c r="CW21" s="13" t="e">
        <f t="shared" si="21"/>
        <v>#N/A</v>
      </c>
      <c r="CX21" s="13" t="e">
        <f t="shared" si="22"/>
        <v>#N/A</v>
      </c>
      <c r="CY21" s="13" t="e">
        <f t="shared" si="23"/>
        <v>#N/A</v>
      </c>
      <c r="CZ21" s="13" t="e">
        <f t="shared" si="24"/>
        <v>#N/A</v>
      </c>
      <c r="DA21" s="13" t="e">
        <f t="shared" si="25"/>
        <v>#N/A</v>
      </c>
      <c r="DB21" s="13" t="e">
        <f t="shared" si="26"/>
        <v>#N/A</v>
      </c>
      <c r="DC21" s="13" t="e">
        <f t="shared" si="27"/>
        <v>#N/A</v>
      </c>
      <c r="DD21" s="5"/>
      <c r="DE21" s="5"/>
      <c r="DF21" s="5"/>
      <c r="DG21" s="14" t="s">
        <v>180</v>
      </c>
      <c r="DH21" s="4"/>
      <c r="DI21" s="4"/>
      <c r="DJ21" s="4"/>
      <c r="DK21" s="4"/>
      <c r="DL21" s="4"/>
      <c r="DM21" s="4"/>
      <c r="DN21" s="4"/>
      <c r="DO21" s="4"/>
      <c r="DP21" s="4"/>
      <c r="DQ21" s="4"/>
      <c r="DR21" s="4"/>
      <c r="DS21" s="4"/>
      <c r="DT21" s="4"/>
      <c r="DU21" s="4"/>
      <c r="DV21" s="4"/>
      <c r="DW21" s="4"/>
      <c r="DX21" s="4"/>
      <c r="DY21" s="4"/>
      <c r="DZ21" s="4"/>
      <c r="EA21" s="4"/>
      <c r="EB21" s="4"/>
      <c r="EC21" s="4"/>
      <c r="ED21" s="4"/>
      <c r="EE21" s="15"/>
      <c r="EF21"/>
      <c r="EG21"/>
      <c r="EH21"/>
      <c r="EI21"/>
    </row>
    <row r="22" spans="2:150" ht="17.25" customHeight="1" x14ac:dyDescent="0.25">
      <c r="B22" s="172"/>
      <c r="C22" s="172"/>
      <c r="D22" s="172"/>
      <c r="E22" s="172"/>
      <c r="F22" s="172"/>
      <c r="G22" s="172"/>
      <c r="H22" s="172"/>
      <c r="I22" s="172"/>
      <c r="J22" s="172"/>
      <c r="K22" s="172"/>
      <c r="L22" s="172"/>
      <c r="M22" s="172"/>
      <c r="N22" s="172"/>
      <c r="R22" s="25" t="b">
        <v>0</v>
      </c>
      <c r="S22" s="11" t="e">
        <f t="shared" si="28"/>
        <v>#N/A</v>
      </c>
      <c r="T22" s="13" t="e">
        <f t="shared" si="29"/>
        <v>#N/A</v>
      </c>
      <c r="U22" s="13" t="e">
        <f t="shared" si="30"/>
        <v>#N/A</v>
      </c>
      <c r="V22" s="13" t="e">
        <f t="shared" si="31"/>
        <v>#N/A</v>
      </c>
      <c r="W22" s="13" t="e">
        <f t="shared" si="32"/>
        <v>#N/A</v>
      </c>
      <c r="X22" s="13" t="e">
        <f t="shared" si="33"/>
        <v>#N/A</v>
      </c>
      <c r="Y22" s="13" t="e">
        <f t="shared" si="34"/>
        <v>#N/A</v>
      </c>
      <c r="Z22" s="13" t="e">
        <f t="shared" si="35"/>
        <v>#N/A</v>
      </c>
      <c r="AA22" s="13" t="e">
        <f t="shared" si="36"/>
        <v>#N/A</v>
      </c>
      <c r="AB22" s="13" t="e">
        <f t="shared" si="37"/>
        <v>#N/A</v>
      </c>
      <c r="AC22" s="13" t="e">
        <f t="shared" si="38"/>
        <v>#N/A</v>
      </c>
      <c r="AD22" s="13" t="e">
        <f t="shared" si="39"/>
        <v>#N/A</v>
      </c>
      <c r="AE22" s="13" t="e">
        <f t="shared" si="40"/>
        <v>#N/A</v>
      </c>
      <c r="AF22" s="13" t="e">
        <f t="shared" si="41"/>
        <v>#N/A</v>
      </c>
      <c r="AG22" s="13" t="e">
        <f t="shared" si="42"/>
        <v>#N/A</v>
      </c>
      <c r="AH22" s="13" t="e">
        <f t="shared" si="43"/>
        <v>#N/A</v>
      </c>
      <c r="AI22" s="13" t="e">
        <f t="shared" si="44"/>
        <v>#N/A</v>
      </c>
      <c r="AJ22" s="13" t="e">
        <f t="shared" si="45"/>
        <v>#N/A</v>
      </c>
      <c r="AK22" s="13" t="e">
        <f t="shared" si="46"/>
        <v>#N/A</v>
      </c>
      <c r="AL22" s="13" t="e">
        <f t="shared" si="47"/>
        <v>#N/A</v>
      </c>
      <c r="AM22" s="13" t="e">
        <f t="shared" si="48"/>
        <v>#N/A</v>
      </c>
      <c r="AN22" s="13" t="e">
        <f t="shared" si="49"/>
        <v>#N/A</v>
      </c>
      <c r="AO22" s="13" t="e">
        <f t="shared" si="50"/>
        <v>#N/A</v>
      </c>
      <c r="AP22" s="13" t="e">
        <f t="shared" si="51"/>
        <v>#N/A</v>
      </c>
      <c r="AQ22" s="13" t="e">
        <f t="shared" si="52"/>
        <v>#N/A</v>
      </c>
      <c r="AR22" s="13" t="e">
        <f t="shared" si="53"/>
        <v>#N/A</v>
      </c>
      <c r="AS22" s="13" t="e">
        <f t="shared" si="54"/>
        <v>#N/A</v>
      </c>
      <c r="AT22" s="13" t="e">
        <f t="shared" si="55"/>
        <v>#N/A</v>
      </c>
      <c r="AU22" s="13" t="e">
        <f t="shared" si="56"/>
        <v>#N/A</v>
      </c>
      <c r="AV22" s="13" t="e">
        <f t="shared" si="57"/>
        <v>#N/A</v>
      </c>
      <c r="AW22" s="13" t="e">
        <f t="shared" si="58"/>
        <v>#N/A</v>
      </c>
      <c r="AX22" s="13" t="e">
        <f t="shared" si="59"/>
        <v>#N/A</v>
      </c>
      <c r="AY22" t="s">
        <v>181</v>
      </c>
      <c r="AZ22" s="4">
        <v>-1.136E-2</v>
      </c>
      <c r="BA22" s="4">
        <v>0.25107099999999999</v>
      </c>
      <c r="BB22" s="4">
        <v>-0.111</v>
      </c>
      <c r="BC22" s="4">
        <v>0.41461500000000001</v>
      </c>
      <c r="BD22" s="4">
        <v>0.88338700000000003</v>
      </c>
      <c r="BE22" s="4">
        <v>0.66749199999999997</v>
      </c>
      <c r="BF22" s="4">
        <v>0.61405799999999999</v>
      </c>
      <c r="BG22" s="4">
        <v>0.92945800000000001</v>
      </c>
      <c r="BH22" s="4">
        <v>0.94499</v>
      </c>
      <c r="BI22" s="4">
        <v>1.640361</v>
      </c>
      <c r="BJ22" s="4">
        <v>1.2996179999999999</v>
      </c>
      <c r="BK22" s="4">
        <v>0.84192599999999995</v>
      </c>
      <c r="BL22" s="4">
        <v>0.48107899999999998</v>
      </c>
      <c r="BM22" s="4">
        <v>1.1220909999999999</v>
      </c>
      <c r="BN22" s="4">
        <v>0.69161499999999998</v>
      </c>
      <c r="BO22" s="4">
        <v>3.5865000000000001E-2</v>
      </c>
      <c r="BP22" s="4">
        <v>8.6448999999999998E-2</v>
      </c>
      <c r="BQ22" s="4">
        <v>0.91393899999999995</v>
      </c>
      <c r="BR22" s="4">
        <v>1.3175410000000001</v>
      </c>
      <c r="BS22" s="4">
        <v>1.1830700000000001</v>
      </c>
      <c r="BT22" s="4">
        <v>-8.8679999999999995E-2</v>
      </c>
      <c r="BU22" s="4">
        <v>-0.37358999999999998</v>
      </c>
      <c r="BV22" s="4">
        <v>-0.43980999999999998</v>
      </c>
      <c r="BW22" s="4">
        <v>-0.35564000000000001</v>
      </c>
      <c r="BX22" s="4">
        <v>-0.27751999999999999</v>
      </c>
      <c r="BY22" s="4">
        <v>-0.15456</v>
      </c>
      <c r="BZ22" s="4">
        <v>-0.30115999999999998</v>
      </c>
      <c r="CA22" s="4">
        <v>0.138181</v>
      </c>
      <c r="CB22" s="4">
        <v>0.33050499999999999</v>
      </c>
      <c r="CC22" s="4">
        <v>0.10791100000000001</v>
      </c>
      <c r="CD22" s="4">
        <v>0.232373</v>
      </c>
      <c r="CE22" s="5">
        <v>8</v>
      </c>
      <c r="CF22" s="11" t="e">
        <f t="shared" si="4"/>
        <v>#N/A</v>
      </c>
      <c r="CG22" s="13" t="e">
        <f t="shared" si="5"/>
        <v>#N/A</v>
      </c>
      <c r="CH22" s="13" t="e">
        <f t="shared" si="6"/>
        <v>#N/A</v>
      </c>
      <c r="CI22" s="13" t="e">
        <f t="shared" si="7"/>
        <v>#N/A</v>
      </c>
      <c r="CJ22" s="13" t="e">
        <f t="shared" si="8"/>
        <v>#N/A</v>
      </c>
      <c r="CK22" s="13" t="e">
        <f t="shared" si="9"/>
        <v>#N/A</v>
      </c>
      <c r="CL22" s="13" t="e">
        <f t="shared" si="10"/>
        <v>#N/A</v>
      </c>
      <c r="CM22" s="13" t="e">
        <f t="shared" si="11"/>
        <v>#N/A</v>
      </c>
      <c r="CN22" s="13" t="e">
        <f t="shared" si="12"/>
        <v>#N/A</v>
      </c>
      <c r="CO22" s="13" t="e">
        <f t="shared" si="13"/>
        <v>#N/A</v>
      </c>
      <c r="CP22" s="13" t="e">
        <f t="shared" si="14"/>
        <v>#N/A</v>
      </c>
      <c r="CQ22" s="13" t="e">
        <f t="shared" si="15"/>
        <v>#N/A</v>
      </c>
      <c r="CR22" s="13" t="e">
        <f t="shared" si="16"/>
        <v>#N/A</v>
      </c>
      <c r="CS22" s="13" t="e">
        <f t="shared" si="17"/>
        <v>#N/A</v>
      </c>
      <c r="CT22" s="13" t="e">
        <f t="shared" si="18"/>
        <v>#N/A</v>
      </c>
      <c r="CU22" s="13" t="e">
        <f t="shared" si="19"/>
        <v>#N/A</v>
      </c>
      <c r="CV22" s="13" t="e">
        <f t="shared" si="20"/>
        <v>#N/A</v>
      </c>
      <c r="CW22" s="13" t="e">
        <f t="shared" si="21"/>
        <v>#N/A</v>
      </c>
      <c r="CX22" s="13" t="e">
        <f t="shared" si="22"/>
        <v>#N/A</v>
      </c>
      <c r="CY22" s="13" t="e">
        <f t="shared" si="23"/>
        <v>#N/A</v>
      </c>
      <c r="CZ22" s="13" t="e">
        <f t="shared" si="24"/>
        <v>#N/A</v>
      </c>
      <c r="DA22" s="13" t="e">
        <f t="shared" si="25"/>
        <v>#N/A</v>
      </c>
      <c r="DB22" s="13" t="e">
        <f t="shared" si="26"/>
        <v>#N/A</v>
      </c>
      <c r="DC22" s="13" t="e">
        <f t="shared" si="27"/>
        <v>#N/A</v>
      </c>
      <c r="DD22" s="5"/>
      <c r="DE22" s="5"/>
      <c r="DF22" s="5"/>
      <c r="DG22" s="14" t="s">
        <v>181</v>
      </c>
      <c r="DH22" s="4"/>
      <c r="DI22" s="4"/>
      <c r="DJ22" s="4"/>
      <c r="DK22" s="4"/>
      <c r="DL22" s="4"/>
      <c r="DM22" s="4"/>
      <c r="DN22" s="4"/>
      <c r="DO22" s="4"/>
      <c r="DP22" s="4"/>
      <c r="DQ22" s="4"/>
      <c r="DR22" s="4"/>
      <c r="DS22" s="4"/>
      <c r="DT22" s="4"/>
      <c r="DU22" s="4"/>
      <c r="DV22" s="4"/>
      <c r="DW22" s="4"/>
      <c r="DX22" s="4"/>
      <c r="DY22" s="4"/>
      <c r="DZ22" s="4"/>
      <c r="EA22" s="4"/>
      <c r="EB22" s="4"/>
      <c r="EC22" s="4"/>
      <c r="ED22" s="4"/>
      <c r="EE22" s="15"/>
      <c r="EF22"/>
      <c r="EG22"/>
      <c r="EH22"/>
      <c r="EI22"/>
    </row>
    <row r="23" spans="2:150" ht="17.25" customHeight="1" x14ac:dyDescent="0.25">
      <c r="B23" s="172"/>
      <c r="C23" s="172"/>
      <c r="D23" s="172"/>
      <c r="E23" s="172"/>
      <c r="F23" s="172"/>
      <c r="G23" s="172"/>
      <c r="H23" s="172"/>
      <c r="I23" s="172"/>
      <c r="J23" s="172"/>
      <c r="K23" s="172"/>
      <c r="L23" s="172"/>
      <c r="M23" s="172"/>
      <c r="N23" s="172"/>
      <c r="R23" s="25" t="b">
        <v>0</v>
      </c>
      <c r="S23" s="11" t="e">
        <f t="shared" si="28"/>
        <v>#N/A</v>
      </c>
      <c r="T23" s="13" t="e">
        <f t="shared" si="29"/>
        <v>#N/A</v>
      </c>
      <c r="U23" s="13" t="e">
        <f t="shared" si="30"/>
        <v>#N/A</v>
      </c>
      <c r="V23" s="13" t="e">
        <f t="shared" si="31"/>
        <v>#N/A</v>
      </c>
      <c r="W23" s="13" t="e">
        <f t="shared" si="32"/>
        <v>#N/A</v>
      </c>
      <c r="X23" s="13" t="e">
        <f t="shared" si="33"/>
        <v>#N/A</v>
      </c>
      <c r="Y23" s="13" t="e">
        <f t="shared" si="34"/>
        <v>#N/A</v>
      </c>
      <c r="Z23" s="13" t="e">
        <f t="shared" si="35"/>
        <v>#N/A</v>
      </c>
      <c r="AA23" s="13" t="e">
        <f t="shared" si="36"/>
        <v>#N/A</v>
      </c>
      <c r="AB23" s="13" t="e">
        <f t="shared" si="37"/>
        <v>#N/A</v>
      </c>
      <c r="AC23" s="13" t="e">
        <f t="shared" si="38"/>
        <v>#N/A</v>
      </c>
      <c r="AD23" s="13" t="e">
        <f t="shared" si="39"/>
        <v>#N/A</v>
      </c>
      <c r="AE23" s="13" t="e">
        <f t="shared" si="40"/>
        <v>#N/A</v>
      </c>
      <c r="AF23" s="13" t="e">
        <f t="shared" si="41"/>
        <v>#N/A</v>
      </c>
      <c r="AG23" s="13" t="e">
        <f t="shared" si="42"/>
        <v>#N/A</v>
      </c>
      <c r="AH23" s="13" t="e">
        <f t="shared" si="43"/>
        <v>#N/A</v>
      </c>
      <c r="AI23" s="13" t="e">
        <f t="shared" si="44"/>
        <v>#N/A</v>
      </c>
      <c r="AJ23" s="13" t="e">
        <f t="shared" si="45"/>
        <v>#N/A</v>
      </c>
      <c r="AK23" s="13" t="e">
        <f t="shared" si="46"/>
        <v>#N/A</v>
      </c>
      <c r="AL23" s="13" t="e">
        <f t="shared" si="47"/>
        <v>#N/A</v>
      </c>
      <c r="AM23" s="13" t="e">
        <f t="shared" si="48"/>
        <v>#N/A</v>
      </c>
      <c r="AN23" s="13" t="e">
        <f t="shared" si="49"/>
        <v>#N/A</v>
      </c>
      <c r="AO23" s="13" t="e">
        <f t="shared" si="50"/>
        <v>#N/A</v>
      </c>
      <c r="AP23" s="13" t="e">
        <f t="shared" si="51"/>
        <v>#N/A</v>
      </c>
      <c r="AQ23" s="13" t="e">
        <f t="shared" si="52"/>
        <v>#N/A</v>
      </c>
      <c r="AR23" s="13" t="e">
        <f t="shared" si="53"/>
        <v>#N/A</v>
      </c>
      <c r="AS23" s="13" t="e">
        <f t="shared" si="54"/>
        <v>#N/A</v>
      </c>
      <c r="AT23" s="13" t="e">
        <f t="shared" si="55"/>
        <v>#N/A</v>
      </c>
      <c r="AU23" s="13" t="e">
        <f t="shared" si="56"/>
        <v>#N/A</v>
      </c>
      <c r="AV23" s="13" t="e">
        <f t="shared" si="57"/>
        <v>#N/A</v>
      </c>
      <c r="AW23" s="13" t="e">
        <f t="shared" si="58"/>
        <v>#N/A</v>
      </c>
      <c r="AX23" s="13" t="e">
        <f t="shared" si="59"/>
        <v>#N/A</v>
      </c>
      <c r="AY23" t="s">
        <v>182</v>
      </c>
      <c r="AZ23" s="4">
        <v>0.23863799999999999</v>
      </c>
      <c r="BA23" s="4">
        <v>0.62607100000000004</v>
      </c>
      <c r="BB23" s="4">
        <v>-0.36099999999999999</v>
      </c>
      <c r="BC23" s="4">
        <v>3.9614999999999997E-2</v>
      </c>
      <c r="BD23" s="4">
        <v>0.38338699999999998</v>
      </c>
      <c r="BE23" s="4">
        <v>1.292492</v>
      </c>
      <c r="BF23" s="4">
        <v>0.23905799999999999</v>
      </c>
      <c r="BG23" s="4">
        <v>0.55445800000000001</v>
      </c>
      <c r="BH23" s="4">
        <v>0.94499</v>
      </c>
      <c r="BI23" s="4">
        <v>1.640361</v>
      </c>
      <c r="BJ23" s="4">
        <v>1.6746179999999999</v>
      </c>
      <c r="BK23" s="4">
        <v>1.466926</v>
      </c>
      <c r="BL23" s="4">
        <v>1.106079</v>
      </c>
      <c r="BM23" s="4">
        <v>2.3720910000000002</v>
      </c>
      <c r="BN23" s="4">
        <v>-0.80839000000000005</v>
      </c>
      <c r="BO23" s="4">
        <v>0.41086499999999998</v>
      </c>
      <c r="BP23" s="4">
        <v>1.711449</v>
      </c>
      <c r="BQ23" s="4">
        <v>0.91393899999999995</v>
      </c>
      <c r="BR23" s="4">
        <v>1.5675410000000001</v>
      </c>
      <c r="BS23" s="4">
        <v>0.80806999999999995</v>
      </c>
      <c r="BT23" s="4">
        <v>-0.21368000000000001</v>
      </c>
      <c r="BU23" s="4">
        <v>0.25140499999999999</v>
      </c>
      <c r="BV23" s="4">
        <v>-0.56481000000000003</v>
      </c>
      <c r="BW23" s="4">
        <v>-0.48064000000000001</v>
      </c>
      <c r="BX23" s="4">
        <v>-0.27751999999999999</v>
      </c>
      <c r="BY23" s="4">
        <v>-1.40456</v>
      </c>
      <c r="BZ23" s="4">
        <v>-0.30115999999999998</v>
      </c>
      <c r="CA23" s="4">
        <v>-0.86182000000000003</v>
      </c>
      <c r="CB23" s="4">
        <v>-1.1695</v>
      </c>
      <c r="CC23" s="4">
        <v>-0.76709000000000005</v>
      </c>
      <c r="CD23" s="4">
        <v>0.482373</v>
      </c>
      <c r="CE23" s="5">
        <v>1</v>
      </c>
      <c r="CF23" s="11" t="e">
        <f t="shared" si="4"/>
        <v>#N/A</v>
      </c>
      <c r="CG23" s="13" t="e">
        <f t="shared" si="5"/>
        <v>#N/A</v>
      </c>
      <c r="CH23" s="13" t="e">
        <f t="shared" si="6"/>
        <v>#N/A</v>
      </c>
      <c r="CI23" s="13" t="e">
        <f t="shared" si="7"/>
        <v>#N/A</v>
      </c>
      <c r="CJ23" s="13" t="e">
        <f t="shared" si="8"/>
        <v>#N/A</v>
      </c>
      <c r="CK23" s="13" t="e">
        <f t="shared" si="9"/>
        <v>#N/A</v>
      </c>
      <c r="CL23" s="13" t="e">
        <f t="shared" si="10"/>
        <v>#N/A</v>
      </c>
      <c r="CM23" s="13" t="e">
        <f t="shared" si="11"/>
        <v>#N/A</v>
      </c>
      <c r="CN23" s="13" t="e">
        <f t="shared" si="12"/>
        <v>#N/A</v>
      </c>
      <c r="CO23" s="13" t="e">
        <f t="shared" si="13"/>
        <v>#N/A</v>
      </c>
      <c r="CP23" s="13" t="e">
        <f t="shared" si="14"/>
        <v>#N/A</v>
      </c>
      <c r="CQ23" s="13" t="e">
        <f t="shared" si="15"/>
        <v>#N/A</v>
      </c>
      <c r="CR23" s="13" t="e">
        <f t="shared" si="16"/>
        <v>#N/A</v>
      </c>
      <c r="CS23" s="13" t="e">
        <f t="shared" si="17"/>
        <v>#N/A</v>
      </c>
      <c r="CT23" s="13" t="e">
        <f t="shared" si="18"/>
        <v>#N/A</v>
      </c>
      <c r="CU23" s="13" t="e">
        <f t="shared" si="19"/>
        <v>#N/A</v>
      </c>
      <c r="CV23" s="13" t="e">
        <f t="shared" si="20"/>
        <v>#N/A</v>
      </c>
      <c r="CW23" s="13" t="e">
        <f t="shared" si="21"/>
        <v>#N/A</v>
      </c>
      <c r="CX23" s="13" t="e">
        <f t="shared" si="22"/>
        <v>#N/A</v>
      </c>
      <c r="CY23" s="13" t="e">
        <f t="shared" si="23"/>
        <v>#N/A</v>
      </c>
      <c r="CZ23" s="13" t="e">
        <f t="shared" si="24"/>
        <v>#N/A</v>
      </c>
      <c r="DA23" s="13" t="e">
        <f t="shared" si="25"/>
        <v>#N/A</v>
      </c>
      <c r="DB23" s="13" t="e">
        <f t="shared" si="26"/>
        <v>#N/A</v>
      </c>
      <c r="DC23" s="13" t="e">
        <f t="shared" si="27"/>
        <v>#N/A</v>
      </c>
      <c r="DD23" s="5"/>
      <c r="DE23" s="5"/>
      <c r="DF23" s="5"/>
      <c r="DG23" s="14" t="s">
        <v>182</v>
      </c>
      <c r="DH23" s="4"/>
      <c r="DI23" s="4"/>
      <c r="DJ23" s="4"/>
      <c r="DK23" s="4"/>
      <c r="DL23" s="4"/>
      <c r="DM23" s="4"/>
      <c r="DN23" s="4"/>
      <c r="DO23" s="4"/>
      <c r="DP23" s="4"/>
      <c r="DQ23" s="4"/>
      <c r="DR23" s="4"/>
      <c r="DS23" s="4"/>
      <c r="DT23" s="4"/>
      <c r="DU23" s="4"/>
      <c r="DV23" s="4"/>
      <c r="DW23" s="4"/>
      <c r="DX23" s="4"/>
      <c r="DY23" s="4"/>
      <c r="DZ23" s="4"/>
      <c r="EA23" s="4"/>
      <c r="EB23" s="4"/>
      <c r="EC23" s="4"/>
      <c r="ED23" s="4"/>
      <c r="EE23" s="15"/>
      <c r="EF23"/>
      <c r="EG23"/>
      <c r="EH23"/>
      <c r="EI23"/>
    </row>
    <row r="24" spans="2:150" ht="17.25" customHeight="1" x14ac:dyDescent="0.25">
      <c r="B24" s="172"/>
      <c r="C24" s="172"/>
      <c r="D24" s="172"/>
      <c r="E24" s="172"/>
      <c r="F24" s="172"/>
      <c r="G24" s="172"/>
      <c r="H24" s="172"/>
      <c r="I24" s="172"/>
      <c r="J24" s="172"/>
      <c r="K24" s="172"/>
      <c r="L24" s="172"/>
      <c r="M24" s="172"/>
      <c r="N24" s="172"/>
      <c r="R24" s="25" t="b">
        <v>0</v>
      </c>
      <c r="S24" s="11" t="e">
        <f t="shared" si="28"/>
        <v>#N/A</v>
      </c>
      <c r="T24" s="13" t="e">
        <f t="shared" si="29"/>
        <v>#N/A</v>
      </c>
      <c r="U24" s="13" t="e">
        <f t="shared" si="30"/>
        <v>#N/A</v>
      </c>
      <c r="V24" s="13" t="e">
        <f t="shared" si="31"/>
        <v>#N/A</v>
      </c>
      <c r="W24" s="13" t="e">
        <f t="shared" si="32"/>
        <v>#N/A</v>
      </c>
      <c r="X24" s="13" t="e">
        <f t="shared" si="33"/>
        <v>#N/A</v>
      </c>
      <c r="Y24" s="13" t="e">
        <f t="shared" si="34"/>
        <v>#N/A</v>
      </c>
      <c r="Z24" s="13" t="e">
        <f t="shared" si="35"/>
        <v>#N/A</v>
      </c>
      <c r="AA24" s="13" t="e">
        <f t="shared" si="36"/>
        <v>#N/A</v>
      </c>
      <c r="AB24" s="13" t="e">
        <f t="shared" si="37"/>
        <v>#N/A</v>
      </c>
      <c r="AC24" s="13" t="e">
        <f t="shared" si="38"/>
        <v>#N/A</v>
      </c>
      <c r="AD24" s="13" t="e">
        <f t="shared" si="39"/>
        <v>#N/A</v>
      </c>
      <c r="AE24" s="13" t="e">
        <f t="shared" si="40"/>
        <v>#N/A</v>
      </c>
      <c r="AF24" s="13" t="e">
        <f t="shared" si="41"/>
        <v>#N/A</v>
      </c>
      <c r="AG24" s="13" t="e">
        <f t="shared" si="42"/>
        <v>#N/A</v>
      </c>
      <c r="AH24" s="13" t="e">
        <f t="shared" si="43"/>
        <v>#N/A</v>
      </c>
      <c r="AI24" s="13" t="e">
        <f t="shared" si="44"/>
        <v>#N/A</v>
      </c>
      <c r="AJ24" s="13" t="e">
        <f t="shared" si="45"/>
        <v>#N/A</v>
      </c>
      <c r="AK24" s="13" t="e">
        <f t="shared" si="46"/>
        <v>#N/A</v>
      </c>
      <c r="AL24" s="13" t="e">
        <f t="shared" si="47"/>
        <v>#N/A</v>
      </c>
      <c r="AM24" s="13" t="e">
        <f t="shared" si="48"/>
        <v>#N/A</v>
      </c>
      <c r="AN24" s="13" t="e">
        <f t="shared" si="49"/>
        <v>#N/A</v>
      </c>
      <c r="AO24" s="13" t="e">
        <f t="shared" si="50"/>
        <v>#N/A</v>
      </c>
      <c r="AP24" s="13" t="e">
        <f t="shared" si="51"/>
        <v>#N/A</v>
      </c>
      <c r="AQ24" s="13" t="e">
        <f t="shared" si="52"/>
        <v>#N/A</v>
      </c>
      <c r="AR24" s="13" t="e">
        <f t="shared" si="53"/>
        <v>#N/A</v>
      </c>
      <c r="AS24" s="13" t="e">
        <f t="shared" si="54"/>
        <v>#N/A</v>
      </c>
      <c r="AT24" s="13" t="e">
        <f t="shared" si="55"/>
        <v>#N/A</v>
      </c>
      <c r="AU24" s="13" t="e">
        <f t="shared" si="56"/>
        <v>#N/A</v>
      </c>
      <c r="AV24" s="13" t="e">
        <f t="shared" si="57"/>
        <v>#N/A</v>
      </c>
      <c r="AW24" s="13" t="e">
        <f t="shared" si="58"/>
        <v>#N/A</v>
      </c>
      <c r="AX24" s="13" t="e">
        <f t="shared" si="59"/>
        <v>#N/A</v>
      </c>
      <c r="AY24" t="s">
        <v>183</v>
      </c>
      <c r="AZ24" s="4">
        <v>0.23863799999999999</v>
      </c>
      <c r="BA24" s="4">
        <v>0.12607099999999999</v>
      </c>
      <c r="BB24" s="4">
        <v>-0.36099999999999999</v>
      </c>
      <c r="BC24" s="4">
        <v>0.53961499999999996</v>
      </c>
      <c r="BD24" s="4">
        <v>0.38338699999999998</v>
      </c>
      <c r="BE24" s="4">
        <v>1.292492</v>
      </c>
      <c r="BF24" s="4">
        <v>0.23905799999999999</v>
      </c>
      <c r="BG24" s="4">
        <v>0.55445800000000001</v>
      </c>
      <c r="BH24" s="4">
        <v>0.44499</v>
      </c>
      <c r="BI24" s="4">
        <v>1.640361</v>
      </c>
      <c r="BJ24" s="4">
        <v>1.6746179999999999</v>
      </c>
      <c r="BK24" s="4">
        <v>0.46692600000000001</v>
      </c>
      <c r="BL24" s="4">
        <v>1.106079</v>
      </c>
      <c r="BM24" s="4">
        <v>1.8720909999999999</v>
      </c>
      <c r="BN24" s="4">
        <v>0.69161499999999998</v>
      </c>
      <c r="BO24" s="4">
        <v>0.91086500000000004</v>
      </c>
      <c r="BP24" s="4">
        <v>0.711449</v>
      </c>
      <c r="BQ24" s="4">
        <v>-0.58606000000000003</v>
      </c>
      <c r="BR24" s="4">
        <v>1.5675410000000001</v>
      </c>
      <c r="BS24" s="4">
        <v>-0.19192999999999999</v>
      </c>
      <c r="BT24" s="4">
        <v>-0.21368000000000001</v>
      </c>
      <c r="BU24" s="4">
        <v>-0.74858999999999998</v>
      </c>
      <c r="BV24" s="4">
        <v>-0.56481000000000003</v>
      </c>
      <c r="BW24" s="4">
        <v>-1.48064</v>
      </c>
      <c r="BX24" s="4">
        <v>-0.27751999999999999</v>
      </c>
      <c r="BY24" s="4">
        <v>-0.90456000000000003</v>
      </c>
      <c r="BZ24" s="4">
        <v>-0.30115999999999998</v>
      </c>
      <c r="CA24" s="4">
        <v>-0.86182000000000003</v>
      </c>
      <c r="CB24" s="4">
        <v>0.33050499999999999</v>
      </c>
      <c r="CC24" s="4">
        <v>0.73291099999999998</v>
      </c>
      <c r="CD24" s="4">
        <v>-1.763E-2</v>
      </c>
      <c r="CE24" s="5">
        <v>2</v>
      </c>
      <c r="CF24" s="11" t="e">
        <f t="shared" si="4"/>
        <v>#N/A</v>
      </c>
      <c r="CG24" s="13" t="e">
        <f t="shared" si="5"/>
        <v>#N/A</v>
      </c>
      <c r="CH24" s="13" t="e">
        <f t="shared" si="6"/>
        <v>#N/A</v>
      </c>
      <c r="CI24" s="13" t="e">
        <f t="shared" si="7"/>
        <v>#N/A</v>
      </c>
      <c r="CJ24" s="13" t="e">
        <f t="shared" si="8"/>
        <v>#N/A</v>
      </c>
      <c r="CK24" s="13" t="e">
        <f t="shared" si="9"/>
        <v>#N/A</v>
      </c>
      <c r="CL24" s="13" t="e">
        <f t="shared" si="10"/>
        <v>#N/A</v>
      </c>
      <c r="CM24" s="13" t="e">
        <f t="shared" si="11"/>
        <v>#N/A</v>
      </c>
      <c r="CN24" s="13" t="e">
        <f t="shared" si="12"/>
        <v>#N/A</v>
      </c>
      <c r="CO24" s="13" t="e">
        <f t="shared" si="13"/>
        <v>#N/A</v>
      </c>
      <c r="CP24" s="13" t="e">
        <f t="shared" si="14"/>
        <v>#N/A</v>
      </c>
      <c r="CQ24" s="13" t="e">
        <f t="shared" si="15"/>
        <v>#N/A</v>
      </c>
      <c r="CR24" s="13" t="e">
        <f t="shared" si="16"/>
        <v>#N/A</v>
      </c>
      <c r="CS24" s="13" t="e">
        <f t="shared" si="17"/>
        <v>#N/A</v>
      </c>
      <c r="CT24" s="13" t="e">
        <f t="shared" si="18"/>
        <v>#N/A</v>
      </c>
      <c r="CU24" s="13" t="e">
        <f t="shared" si="19"/>
        <v>#N/A</v>
      </c>
      <c r="CV24" s="13" t="e">
        <f t="shared" si="20"/>
        <v>#N/A</v>
      </c>
      <c r="CW24" s="13" t="e">
        <f t="shared" si="21"/>
        <v>#N/A</v>
      </c>
      <c r="CX24" s="13" t="e">
        <f t="shared" si="22"/>
        <v>#N/A</v>
      </c>
      <c r="CY24" s="13" t="e">
        <f t="shared" si="23"/>
        <v>#N/A</v>
      </c>
      <c r="CZ24" s="13" t="e">
        <f t="shared" si="24"/>
        <v>#N/A</v>
      </c>
      <c r="DA24" s="13" t="e">
        <f t="shared" si="25"/>
        <v>#N/A</v>
      </c>
      <c r="DB24" s="13" t="e">
        <f t="shared" si="26"/>
        <v>#N/A</v>
      </c>
      <c r="DC24" s="13" t="e">
        <f t="shared" si="27"/>
        <v>#N/A</v>
      </c>
      <c r="DD24" s="5"/>
      <c r="DE24" s="5"/>
      <c r="DF24" s="5"/>
      <c r="DG24" s="14" t="s">
        <v>183</v>
      </c>
      <c r="DH24" s="4"/>
      <c r="DI24" s="4"/>
      <c r="DJ24" s="4"/>
      <c r="DK24" s="4"/>
      <c r="DL24" s="4"/>
      <c r="DM24" s="4"/>
      <c r="DN24" s="4"/>
      <c r="DO24" s="4"/>
      <c r="DP24" s="4"/>
      <c r="DQ24" s="4"/>
      <c r="DR24" s="4"/>
      <c r="DS24" s="4"/>
      <c r="DT24" s="4"/>
      <c r="DU24" s="4"/>
      <c r="DV24" s="4"/>
      <c r="DW24" s="4"/>
      <c r="DX24" s="4"/>
      <c r="DY24" s="4"/>
      <c r="DZ24" s="4"/>
      <c r="EA24" s="4"/>
      <c r="EB24" s="4"/>
      <c r="EC24" s="4"/>
      <c r="ED24" s="4"/>
      <c r="EE24" s="15"/>
      <c r="EF24"/>
      <c r="EG24"/>
      <c r="EH24"/>
      <c r="EI24"/>
    </row>
    <row r="25" spans="2:150" ht="17.25" customHeight="1" x14ac:dyDescent="0.25">
      <c r="B25" s="172"/>
      <c r="C25" s="172"/>
      <c r="D25" s="172"/>
      <c r="E25" s="172"/>
      <c r="F25" s="172"/>
      <c r="G25" s="172"/>
      <c r="H25" s="172"/>
      <c r="I25" s="172"/>
      <c r="J25" s="172"/>
      <c r="K25" s="172"/>
      <c r="L25" s="172"/>
      <c r="M25" s="172"/>
      <c r="N25" s="172"/>
      <c r="R25" s="25" t="b">
        <v>0</v>
      </c>
      <c r="S25" s="11" t="e">
        <f t="shared" si="28"/>
        <v>#N/A</v>
      </c>
      <c r="T25" s="13" t="e">
        <f t="shared" si="29"/>
        <v>#N/A</v>
      </c>
      <c r="U25" s="13" t="e">
        <f t="shared" si="30"/>
        <v>#N/A</v>
      </c>
      <c r="V25" s="13" t="e">
        <f t="shared" si="31"/>
        <v>#N/A</v>
      </c>
      <c r="W25" s="13" t="e">
        <f t="shared" si="32"/>
        <v>#N/A</v>
      </c>
      <c r="X25" s="13" t="e">
        <f t="shared" si="33"/>
        <v>#N/A</v>
      </c>
      <c r="Y25" s="13" t="e">
        <f t="shared" si="34"/>
        <v>#N/A</v>
      </c>
      <c r="Z25" s="13" t="e">
        <f t="shared" si="35"/>
        <v>#N/A</v>
      </c>
      <c r="AA25" s="13" t="e">
        <f t="shared" si="36"/>
        <v>#N/A</v>
      </c>
      <c r="AB25" s="13" t="e">
        <f t="shared" si="37"/>
        <v>#N/A</v>
      </c>
      <c r="AC25" s="13" t="e">
        <f t="shared" si="38"/>
        <v>#N/A</v>
      </c>
      <c r="AD25" s="13" t="e">
        <f t="shared" si="39"/>
        <v>#N/A</v>
      </c>
      <c r="AE25" s="13" t="e">
        <f t="shared" si="40"/>
        <v>#N/A</v>
      </c>
      <c r="AF25" s="13" t="e">
        <f t="shared" si="41"/>
        <v>#N/A</v>
      </c>
      <c r="AG25" s="13" t="e">
        <f t="shared" si="42"/>
        <v>#N/A</v>
      </c>
      <c r="AH25" s="13" t="e">
        <f t="shared" si="43"/>
        <v>#N/A</v>
      </c>
      <c r="AI25" s="13" t="e">
        <f t="shared" si="44"/>
        <v>#N/A</v>
      </c>
      <c r="AJ25" s="13" t="e">
        <f t="shared" si="45"/>
        <v>#N/A</v>
      </c>
      <c r="AK25" s="13" t="e">
        <f t="shared" si="46"/>
        <v>#N/A</v>
      </c>
      <c r="AL25" s="13" t="e">
        <f t="shared" si="47"/>
        <v>#N/A</v>
      </c>
      <c r="AM25" s="13" t="e">
        <f t="shared" si="48"/>
        <v>#N/A</v>
      </c>
      <c r="AN25" s="13" t="e">
        <f t="shared" si="49"/>
        <v>#N/A</v>
      </c>
      <c r="AO25" s="13" t="e">
        <f t="shared" si="50"/>
        <v>#N/A</v>
      </c>
      <c r="AP25" s="13" t="e">
        <f t="shared" si="51"/>
        <v>#N/A</v>
      </c>
      <c r="AQ25" s="13" t="e">
        <f t="shared" si="52"/>
        <v>#N/A</v>
      </c>
      <c r="AR25" s="13" t="e">
        <f t="shared" si="53"/>
        <v>#N/A</v>
      </c>
      <c r="AS25" s="13" t="e">
        <f t="shared" si="54"/>
        <v>#N/A</v>
      </c>
      <c r="AT25" s="13" t="e">
        <f t="shared" si="55"/>
        <v>#N/A</v>
      </c>
      <c r="AU25" s="13" t="e">
        <f t="shared" si="56"/>
        <v>#N/A</v>
      </c>
      <c r="AV25" s="13" t="e">
        <f t="shared" si="57"/>
        <v>#N/A</v>
      </c>
      <c r="AW25" s="13" t="e">
        <f t="shared" si="58"/>
        <v>#N/A</v>
      </c>
      <c r="AX25" s="13" t="e">
        <f t="shared" si="59"/>
        <v>#N/A</v>
      </c>
      <c r="AY25" t="s">
        <v>184</v>
      </c>
      <c r="AZ25" s="4">
        <v>3.8637999999999999E-2</v>
      </c>
      <c r="BA25" s="4">
        <v>2.6071E-2</v>
      </c>
      <c r="BB25" s="4">
        <v>3.8995000000000002E-2</v>
      </c>
      <c r="BC25" s="4">
        <v>0.23961499999999999</v>
      </c>
      <c r="BD25" s="4">
        <v>0.98338700000000001</v>
      </c>
      <c r="BE25" s="4">
        <v>1.092492</v>
      </c>
      <c r="BF25" s="4">
        <v>0.439058</v>
      </c>
      <c r="BG25" s="4">
        <v>0.95445800000000003</v>
      </c>
      <c r="BH25" s="4">
        <v>-5.5010000000000003E-2</v>
      </c>
      <c r="BI25" s="4">
        <v>0.24036099999999999</v>
      </c>
      <c r="BJ25" s="4">
        <v>0.87461800000000001</v>
      </c>
      <c r="BK25" s="4">
        <v>-0.13306999999999999</v>
      </c>
      <c r="BL25" s="4">
        <v>-9.3920000000000003E-2</v>
      </c>
      <c r="BM25" s="4">
        <v>0.17209099999999999</v>
      </c>
      <c r="BN25" s="4">
        <v>-0.40838999999999998</v>
      </c>
      <c r="BO25" s="4">
        <v>1.0865E-2</v>
      </c>
      <c r="BP25" s="4">
        <v>0.711449</v>
      </c>
      <c r="BQ25" s="4">
        <v>0.71393899999999999</v>
      </c>
      <c r="BR25" s="4">
        <v>1.3675409999999999</v>
      </c>
      <c r="BS25" s="4">
        <v>-0.39193</v>
      </c>
      <c r="BT25" s="4">
        <v>-0.21368000000000001</v>
      </c>
      <c r="BU25" s="4">
        <v>-0.54859000000000002</v>
      </c>
      <c r="BV25" s="4">
        <v>-0.36481000000000002</v>
      </c>
      <c r="BW25" s="4">
        <v>0.71936100000000003</v>
      </c>
      <c r="BX25" s="4">
        <v>-7.7520000000000006E-2</v>
      </c>
      <c r="BY25" s="4">
        <v>-1.40456</v>
      </c>
      <c r="BZ25" s="4">
        <v>-0.30115999999999998</v>
      </c>
      <c r="CA25" s="4">
        <v>0.53818100000000002</v>
      </c>
      <c r="CB25" s="4">
        <v>0.83050500000000005</v>
      </c>
      <c r="CC25" s="4">
        <v>1.0329109999999999</v>
      </c>
      <c r="CD25" s="4">
        <v>0.28237299999999999</v>
      </c>
      <c r="CE25" s="5">
        <v>5</v>
      </c>
      <c r="CF25" s="11" t="e">
        <f t="shared" si="4"/>
        <v>#N/A</v>
      </c>
      <c r="CG25" s="13" t="e">
        <f t="shared" si="5"/>
        <v>#N/A</v>
      </c>
      <c r="CH25" s="13" t="e">
        <f t="shared" si="6"/>
        <v>#N/A</v>
      </c>
      <c r="CI25" s="13" t="e">
        <f t="shared" si="7"/>
        <v>#N/A</v>
      </c>
      <c r="CJ25" s="13" t="e">
        <f t="shared" si="8"/>
        <v>#N/A</v>
      </c>
      <c r="CK25" s="13" t="e">
        <f t="shared" si="9"/>
        <v>#N/A</v>
      </c>
      <c r="CL25" s="13" t="e">
        <f t="shared" si="10"/>
        <v>#N/A</v>
      </c>
      <c r="CM25" s="13" t="e">
        <f t="shared" si="11"/>
        <v>#N/A</v>
      </c>
      <c r="CN25" s="13" t="e">
        <f t="shared" si="12"/>
        <v>#N/A</v>
      </c>
      <c r="CO25" s="13" t="e">
        <f t="shared" si="13"/>
        <v>#N/A</v>
      </c>
      <c r="CP25" s="13" t="e">
        <f t="shared" si="14"/>
        <v>#N/A</v>
      </c>
      <c r="CQ25" s="13" t="e">
        <f t="shared" si="15"/>
        <v>#N/A</v>
      </c>
      <c r="CR25" s="13" t="e">
        <f t="shared" si="16"/>
        <v>#N/A</v>
      </c>
      <c r="CS25" s="13" t="e">
        <f t="shared" si="17"/>
        <v>#N/A</v>
      </c>
      <c r="CT25" s="13" t="e">
        <f t="shared" si="18"/>
        <v>#N/A</v>
      </c>
      <c r="CU25" s="13" t="e">
        <f t="shared" si="19"/>
        <v>#N/A</v>
      </c>
      <c r="CV25" s="13" t="e">
        <f t="shared" si="20"/>
        <v>#N/A</v>
      </c>
      <c r="CW25" s="13" t="e">
        <f t="shared" si="21"/>
        <v>#N/A</v>
      </c>
      <c r="CX25" s="13" t="e">
        <f t="shared" si="22"/>
        <v>#N/A</v>
      </c>
      <c r="CY25" s="13" t="e">
        <f t="shared" si="23"/>
        <v>#N/A</v>
      </c>
      <c r="CZ25" s="13" t="e">
        <f t="shared" si="24"/>
        <v>#N/A</v>
      </c>
      <c r="DA25" s="13" t="e">
        <f t="shared" si="25"/>
        <v>#N/A</v>
      </c>
      <c r="DB25" s="13" t="e">
        <f t="shared" si="26"/>
        <v>#N/A</v>
      </c>
      <c r="DC25" s="13" t="e">
        <f t="shared" si="27"/>
        <v>#N/A</v>
      </c>
      <c r="DD25" s="5"/>
      <c r="DE25" s="5"/>
      <c r="DF25" s="5"/>
      <c r="DG25" s="14" t="s">
        <v>184</v>
      </c>
      <c r="DH25" s="4"/>
      <c r="DI25" s="4"/>
      <c r="DJ25" s="4"/>
      <c r="DK25" s="4"/>
      <c r="DL25" s="4"/>
      <c r="DM25" s="4"/>
      <c r="DN25" s="4"/>
      <c r="DO25" s="4"/>
      <c r="DP25" s="4"/>
      <c r="DQ25" s="4"/>
      <c r="DR25" s="4"/>
      <c r="DS25" s="4"/>
      <c r="DT25" s="4"/>
      <c r="DU25" s="4"/>
      <c r="DV25" s="4"/>
      <c r="DW25" s="4"/>
      <c r="DX25" s="4"/>
      <c r="DY25" s="4"/>
      <c r="DZ25" s="4"/>
      <c r="EA25" s="4"/>
      <c r="EB25" s="4"/>
      <c r="EC25" s="4"/>
      <c r="ED25" s="4"/>
      <c r="EE25" s="15"/>
      <c r="EF25"/>
      <c r="EG25"/>
      <c r="EH25"/>
      <c r="EI25"/>
    </row>
    <row r="26" spans="2:150" ht="17.25" customHeight="1" x14ac:dyDescent="0.25">
      <c r="B26" s="172"/>
      <c r="C26" s="172"/>
      <c r="D26" s="172"/>
      <c r="E26" s="172"/>
      <c r="F26" s="172"/>
      <c r="G26" s="172"/>
      <c r="H26" s="172"/>
      <c r="I26" s="172"/>
      <c r="J26" s="172"/>
      <c r="K26" s="172"/>
      <c r="L26" s="172"/>
      <c r="M26" s="172"/>
      <c r="N26" s="172"/>
      <c r="R26" s="1" t="b">
        <v>0</v>
      </c>
      <c r="S26" s="11" t="e">
        <f t="shared" si="28"/>
        <v>#N/A</v>
      </c>
      <c r="T26" s="13" t="e">
        <f t="shared" si="29"/>
        <v>#N/A</v>
      </c>
      <c r="U26" s="13" t="e">
        <f t="shared" si="30"/>
        <v>#N/A</v>
      </c>
      <c r="V26" s="13" t="e">
        <f t="shared" si="31"/>
        <v>#N/A</v>
      </c>
      <c r="W26" s="13" t="e">
        <f t="shared" si="32"/>
        <v>#N/A</v>
      </c>
      <c r="X26" s="13" t="e">
        <f t="shared" si="33"/>
        <v>#N/A</v>
      </c>
      <c r="Y26" s="13" t="e">
        <f t="shared" si="34"/>
        <v>#N/A</v>
      </c>
      <c r="Z26" s="13" t="e">
        <f t="shared" si="35"/>
        <v>#N/A</v>
      </c>
      <c r="AA26" s="13" t="e">
        <f t="shared" si="36"/>
        <v>#N/A</v>
      </c>
      <c r="AB26" s="13" t="e">
        <f t="shared" si="37"/>
        <v>#N/A</v>
      </c>
      <c r="AC26" s="13" t="e">
        <f t="shared" si="38"/>
        <v>#N/A</v>
      </c>
      <c r="AD26" s="13" t="e">
        <f t="shared" si="39"/>
        <v>#N/A</v>
      </c>
      <c r="AE26" s="13" t="e">
        <f t="shared" si="40"/>
        <v>#N/A</v>
      </c>
      <c r="AF26" s="13" t="e">
        <f t="shared" si="41"/>
        <v>#N/A</v>
      </c>
      <c r="AG26" s="13" t="e">
        <f t="shared" si="42"/>
        <v>#N/A</v>
      </c>
      <c r="AH26" s="13" t="e">
        <f t="shared" si="43"/>
        <v>#N/A</v>
      </c>
      <c r="AI26" s="13" t="e">
        <f t="shared" si="44"/>
        <v>#N/A</v>
      </c>
      <c r="AJ26" s="13" t="e">
        <f t="shared" si="45"/>
        <v>#N/A</v>
      </c>
      <c r="AK26" s="13" t="e">
        <f t="shared" si="46"/>
        <v>#N/A</v>
      </c>
      <c r="AL26" s="13" t="e">
        <f t="shared" si="47"/>
        <v>#N/A</v>
      </c>
      <c r="AM26" s="13" t="e">
        <f t="shared" si="48"/>
        <v>#N/A</v>
      </c>
      <c r="AN26" s="13" t="e">
        <f t="shared" si="49"/>
        <v>#N/A</v>
      </c>
      <c r="AO26" s="13" t="e">
        <f t="shared" si="50"/>
        <v>#N/A</v>
      </c>
      <c r="AP26" s="13" t="e">
        <f t="shared" si="51"/>
        <v>#N/A</v>
      </c>
      <c r="AQ26" s="13" t="e">
        <f t="shared" si="52"/>
        <v>#N/A</v>
      </c>
      <c r="AR26" s="13" t="e">
        <f t="shared" si="53"/>
        <v>#N/A</v>
      </c>
      <c r="AS26" s="13" t="e">
        <f t="shared" si="54"/>
        <v>#N/A</v>
      </c>
      <c r="AT26" s="13" t="e">
        <f t="shared" si="55"/>
        <v>#N/A</v>
      </c>
      <c r="AU26" s="13" t="e">
        <f t="shared" si="56"/>
        <v>#N/A</v>
      </c>
      <c r="AV26" s="13" t="e">
        <f t="shared" si="57"/>
        <v>#N/A</v>
      </c>
      <c r="AW26" s="13" t="e">
        <f t="shared" si="58"/>
        <v>#N/A</v>
      </c>
      <c r="AX26" s="13" t="e">
        <f t="shared" si="59"/>
        <v>#N/A</v>
      </c>
      <c r="AY26" t="s">
        <v>185</v>
      </c>
      <c r="AZ26" s="4">
        <v>0.23863799999999999</v>
      </c>
      <c r="BA26" s="4">
        <v>0.34035599999999999</v>
      </c>
      <c r="BB26" s="4">
        <v>0.35328100000000001</v>
      </c>
      <c r="BC26" s="4">
        <v>3.9614999999999997E-2</v>
      </c>
      <c r="BD26" s="4">
        <v>0.24052999999999999</v>
      </c>
      <c r="BE26" s="4">
        <v>0.72106300000000001</v>
      </c>
      <c r="BF26" s="4">
        <v>0.23905799999999999</v>
      </c>
      <c r="BG26" s="4">
        <v>0.26874399999999998</v>
      </c>
      <c r="BH26" s="4">
        <v>8.7846999999999995E-2</v>
      </c>
      <c r="BI26" s="4">
        <v>1.3546469999999999</v>
      </c>
      <c r="BJ26" s="4">
        <v>0.96033199999999996</v>
      </c>
      <c r="BK26" s="4">
        <v>0.60978299999999996</v>
      </c>
      <c r="BL26" s="4">
        <v>0.24893599999999999</v>
      </c>
      <c r="BM26" s="4">
        <v>8.6375999999999994E-2</v>
      </c>
      <c r="BN26" s="4">
        <v>-0.37980999999999998</v>
      </c>
      <c r="BO26" s="4">
        <v>-1.771E-2</v>
      </c>
      <c r="BP26" s="4">
        <v>0.85430600000000001</v>
      </c>
      <c r="BQ26" s="4">
        <v>0.77108200000000005</v>
      </c>
      <c r="BR26" s="4">
        <v>0.996112</v>
      </c>
      <c r="BS26" s="4">
        <v>-4.9070000000000003E-2</v>
      </c>
      <c r="BT26" s="4">
        <v>-0.21368000000000001</v>
      </c>
      <c r="BU26" s="4">
        <v>-0.32002000000000003</v>
      </c>
      <c r="BV26" s="4">
        <v>-0.56481000000000003</v>
      </c>
      <c r="BW26" s="4">
        <v>0.51936099999999996</v>
      </c>
      <c r="BX26" s="4">
        <v>-0.27751999999999999</v>
      </c>
      <c r="BY26" s="4">
        <v>-0.40455999999999998</v>
      </c>
      <c r="BZ26" s="4">
        <v>-0.30115999999999998</v>
      </c>
      <c r="CA26" s="4">
        <v>0.28103800000000001</v>
      </c>
      <c r="CB26" s="4">
        <v>0.97336199999999995</v>
      </c>
      <c r="CC26" s="4">
        <v>0.51862600000000003</v>
      </c>
      <c r="CD26" s="4">
        <v>0.482373</v>
      </c>
      <c r="CE26" s="5">
        <v>7</v>
      </c>
      <c r="CF26" s="11" t="e">
        <f t="shared" si="4"/>
        <v>#N/A</v>
      </c>
      <c r="CG26" s="13" t="e">
        <f t="shared" si="5"/>
        <v>#N/A</v>
      </c>
      <c r="CH26" s="13" t="e">
        <f t="shared" si="6"/>
        <v>#N/A</v>
      </c>
      <c r="CI26" s="13" t="e">
        <f t="shared" si="7"/>
        <v>#N/A</v>
      </c>
      <c r="CJ26" s="13" t="e">
        <f t="shared" si="8"/>
        <v>#N/A</v>
      </c>
      <c r="CK26" s="13" t="e">
        <f t="shared" si="9"/>
        <v>#N/A</v>
      </c>
      <c r="CL26" s="13" t="e">
        <f t="shared" si="10"/>
        <v>#N/A</v>
      </c>
      <c r="CM26" s="13" t="e">
        <f t="shared" si="11"/>
        <v>#N/A</v>
      </c>
      <c r="CN26" s="13" t="e">
        <f t="shared" si="12"/>
        <v>#N/A</v>
      </c>
      <c r="CO26" s="13" t="e">
        <f t="shared" si="13"/>
        <v>#N/A</v>
      </c>
      <c r="CP26" s="13" t="e">
        <f t="shared" si="14"/>
        <v>#N/A</v>
      </c>
      <c r="CQ26" s="13" t="e">
        <f t="shared" si="15"/>
        <v>#N/A</v>
      </c>
      <c r="CR26" s="13" t="e">
        <f t="shared" si="16"/>
        <v>#N/A</v>
      </c>
      <c r="CS26" s="13" t="e">
        <f t="shared" si="17"/>
        <v>#N/A</v>
      </c>
      <c r="CT26" s="13" t="e">
        <f t="shared" si="18"/>
        <v>#N/A</v>
      </c>
      <c r="CU26" s="13" t="e">
        <f t="shared" si="19"/>
        <v>#N/A</v>
      </c>
      <c r="CV26" s="13" t="e">
        <f t="shared" si="20"/>
        <v>#N/A</v>
      </c>
      <c r="CW26" s="13" t="e">
        <f t="shared" si="21"/>
        <v>#N/A</v>
      </c>
      <c r="CX26" s="13" t="e">
        <f t="shared" si="22"/>
        <v>#N/A</v>
      </c>
      <c r="CY26" s="13" t="e">
        <f t="shared" si="23"/>
        <v>#N/A</v>
      </c>
      <c r="CZ26" s="13" t="e">
        <f t="shared" si="24"/>
        <v>#N/A</v>
      </c>
      <c r="DA26" s="13" t="e">
        <f t="shared" si="25"/>
        <v>#N/A</v>
      </c>
      <c r="DB26" s="13" t="e">
        <f t="shared" si="26"/>
        <v>#N/A</v>
      </c>
      <c r="DC26" s="13" t="e">
        <f t="shared" si="27"/>
        <v>#N/A</v>
      </c>
      <c r="DD26" s="5"/>
      <c r="DE26" s="5"/>
      <c r="DF26" s="5"/>
      <c r="DG26" s="14" t="s">
        <v>185</v>
      </c>
      <c r="DH26" s="4"/>
      <c r="DI26" s="4"/>
      <c r="DJ26" s="4"/>
      <c r="DK26" s="4"/>
      <c r="DL26" s="4"/>
      <c r="DM26" s="4"/>
      <c r="DN26" s="4"/>
      <c r="DO26" s="4"/>
      <c r="DP26" s="4"/>
      <c r="DQ26" s="4"/>
      <c r="DR26" s="4"/>
      <c r="DS26" s="4"/>
      <c r="DT26" s="4"/>
      <c r="DU26" s="4"/>
      <c r="DV26" s="4"/>
      <c r="DW26" s="4"/>
      <c r="DX26" s="4"/>
      <c r="DY26" s="4"/>
      <c r="DZ26" s="4"/>
      <c r="EA26" s="4"/>
      <c r="EB26" s="4"/>
      <c r="EC26" s="4"/>
      <c r="ED26" s="4"/>
      <c r="EE26" s="15"/>
      <c r="EF26"/>
      <c r="EG26"/>
      <c r="EH26"/>
      <c r="EI26"/>
    </row>
    <row r="27" spans="2:150" ht="17.25" customHeight="1" x14ac:dyDescent="0.25">
      <c r="B27" s="172"/>
      <c r="C27" s="172"/>
      <c r="D27" s="172"/>
      <c r="E27" s="172"/>
      <c r="F27" s="172"/>
      <c r="G27" s="172"/>
      <c r="H27" s="172"/>
      <c r="I27" s="172"/>
      <c r="J27" s="172"/>
      <c r="K27" s="172"/>
      <c r="L27" s="172"/>
      <c r="M27" s="172"/>
      <c r="N27" s="172"/>
      <c r="R27" s="1" t="b">
        <v>0</v>
      </c>
      <c r="S27" s="11" t="e">
        <f t="shared" si="28"/>
        <v>#N/A</v>
      </c>
      <c r="T27" s="13" t="e">
        <f t="shared" si="29"/>
        <v>#N/A</v>
      </c>
      <c r="U27" s="13" t="e">
        <f t="shared" si="30"/>
        <v>#N/A</v>
      </c>
      <c r="V27" s="13" t="e">
        <f t="shared" si="31"/>
        <v>#N/A</v>
      </c>
      <c r="W27" s="13" t="e">
        <f t="shared" si="32"/>
        <v>#N/A</v>
      </c>
      <c r="X27" s="13" t="e">
        <f t="shared" si="33"/>
        <v>#N/A</v>
      </c>
      <c r="Y27" s="13" t="e">
        <f t="shared" si="34"/>
        <v>#N/A</v>
      </c>
      <c r="Z27" s="13" t="e">
        <f t="shared" si="35"/>
        <v>#N/A</v>
      </c>
      <c r="AA27" s="13" t="e">
        <f t="shared" si="36"/>
        <v>#N/A</v>
      </c>
      <c r="AB27" s="13" t="e">
        <f t="shared" si="37"/>
        <v>#N/A</v>
      </c>
      <c r="AC27" s="13" t="e">
        <f t="shared" si="38"/>
        <v>#N/A</v>
      </c>
      <c r="AD27" s="13" t="e">
        <f t="shared" si="39"/>
        <v>#N/A</v>
      </c>
      <c r="AE27" s="13" t="e">
        <f t="shared" si="40"/>
        <v>#N/A</v>
      </c>
      <c r="AF27" s="13" t="e">
        <f t="shared" si="41"/>
        <v>#N/A</v>
      </c>
      <c r="AG27" s="13" t="e">
        <f t="shared" si="42"/>
        <v>#N/A</v>
      </c>
      <c r="AH27" s="13" t="e">
        <f t="shared" si="43"/>
        <v>#N/A</v>
      </c>
      <c r="AI27" s="13" t="e">
        <f t="shared" si="44"/>
        <v>#N/A</v>
      </c>
      <c r="AJ27" s="13" t="e">
        <f t="shared" si="45"/>
        <v>#N/A</v>
      </c>
      <c r="AK27" s="13" t="e">
        <f t="shared" si="46"/>
        <v>#N/A</v>
      </c>
      <c r="AL27" s="13" t="e">
        <f t="shared" si="47"/>
        <v>#N/A</v>
      </c>
      <c r="AM27" s="13" t="e">
        <f t="shared" si="48"/>
        <v>#N/A</v>
      </c>
      <c r="AN27" s="13" t="e">
        <f t="shared" si="49"/>
        <v>#N/A</v>
      </c>
      <c r="AO27" s="13" t="e">
        <f t="shared" si="50"/>
        <v>#N/A</v>
      </c>
      <c r="AP27" s="13" t="e">
        <f t="shared" si="51"/>
        <v>#N/A</v>
      </c>
      <c r="AQ27" s="13" t="e">
        <f t="shared" si="52"/>
        <v>#N/A</v>
      </c>
      <c r="AR27" s="13" t="e">
        <f t="shared" si="53"/>
        <v>#N/A</v>
      </c>
      <c r="AS27" s="13" t="e">
        <f t="shared" si="54"/>
        <v>#N/A</v>
      </c>
      <c r="AT27" s="13" t="e">
        <f t="shared" si="55"/>
        <v>#N/A</v>
      </c>
      <c r="AU27" s="13" t="e">
        <f t="shared" si="56"/>
        <v>#N/A</v>
      </c>
      <c r="AV27" s="13" t="e">
        <f t="shared" si="57"/>
        <v>#N/A</v>
      </c>
      <c r="AW27" s="13" t="e">
        <f t="shared" si="58"/>
        <v>#N/A</v>
      </c>
      <c r="AX27" s="13" t="e">
        <f t="shared" si="59"/>
        <v>#N/A</v>
      </c>
      <c r="AY27"/>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5"/>
      <c r="CF27" s="11" t="e">
        <f t="shared" si="4"/>
        <v>#N/A</v>
      </c>
      <c r="CG27" s="13" t="e">
        <f t="shared" si="5"/>
        <v>#N/A</v>
      </c>
      <c r="CH27" s="13" t="e">
        <f t="shared" si="6"/>
        <v>#N/A</v>
      </c>
      <c r="CI27" s="13" t="e">
        <f t="shared" si="7"/>
        <v>#N/A</v>
      </c>
      <c r="CJ27" s="13" t="e">
        <f t="shared" si="8"/>
        <v>#N/A</v>
      </c>
      <c r="CK27" s="13" t="e">
        <f t="shared" si="9"/>
        <v>#N/A</v>
      </c>
      <c r="CL27" s="13" t="e">
        <f t="shared" si="10"/>
        <v>#N/A</v>
      </c>
      <c r="CM27" s="13" t="e">
        <f t="shared" si="11"/>
        <v>#N/A</v>
      </c>
      <c r="CN27" s="13" t="e">
        <f t="shared" si="12"/>
        <v>#N/A</v>
      </c>
      <c r="CO27" s="13" t="e">
        <f t="shared" si="13"/>
        <v>#N/A</v>
      </c>
      <c r="CP27" s="13" t="e">
        <f t="shared" si="14"/>
        <v>#N/A</v>
      </c>
      <c r="CQ27" s="13" t="e">
        <f t="shared" si="15"/>
        <v>#N/A</v>
      </c>
      <c r="CR27" s="13" t="e">
        <f t="shared" si="16"/>
        <v>#N/A</v>
      </c>
      <c r="CS27" s="13" t="e">
        <f t="shared" si="17"/>
        <v>#N/A</v>
      </c>
      <c r="CT27" s="13" t="e">
        <f t="shared" si="18"/>
        <v>#N/A</v>
      </c>
      <c r="CU27" s="13" t="e">
        <f t="shared" si="19"/>
        <v>#N/A</v>
      </c>
      <c r="CV27" s="13" t="e">
        <f t="shared" si="20"/>
        <v>#N/A</v>
      </c>
      <c r="CW27" s="13" t="e">
        <f t="shared" si="21"/>
        <v>#N/A</v>
      </c>
      <c r="CX27" s="13" t="e">
        <f t="shared" si="22"/>
        <v>#N/A</v>
      </c>
      <c r="CY27" s="13" t="e">
        <f t="shared" si="23"/>
        <v>#N/A</v>
      </c>
      <c r="CZ27" s="13" t="e">
        <f t="shared" si="24"/>
        <v>#N/A</v>
      </c>
      <c r="DA27" s="13" t="e">
        <f t="shared" si="25"/>
        <v>#N/A</v>
      </c>
      <c r="DB27" s="13" t="e">
        <f t="shared" si="26"/>
        <v>#N/A</v>
      </c>
      <c r="DC27" s="13" t="e">
        <f t="shared" si="27"/>
        <v>#N/A</v>
      </c>
      <c r="DD27" s="5"/>
      <c r="DE27" s="5"/>
      <c r="DF27" s="5"/>
      <c r="DG27" s="14">
        <v>0</v>
      </c>
      <c r="DH27" s="4">
        <v>0</v>
      </c>
      <c r="DI27" s="4">
        <v>0</v>
      </c>
      <c r="DJ27" s="4">
        <v>0</v>
      </c>
      <c r="DK27" s="4">
        <v>0</v>
      </c>
      <c r="DL27" s="4">
        <v>0</v>
      </c>
      <c r="DM27" s="4">
        <v>0</v>
      </c>
      <c r="DN27" s="4">
        <v>0</v>
      </c>
      <c r="DO27" s="4">
        <v>0</v>
      </c>
      <c r="DP27" s="4">
        <v>0</v>
      </c>
      <c r="DQ27" s="4">
        <v>0</v>
      </c>
      <c r="DR27" s="4">
        <v>0</v>
      </c>
      <c r="DS27" s="4">
        <v>0</v>
      </c>
      <c r="DT27" s="4">
        <v>0</v>
      </c>
      <c r="DU27" s="4">
        <v>0</v>
      </c>
      <c r="DV27" s="4">
        <v>0</v>
      </c>
      <c r="DW27" s="4">
        <v>0</v>
      </c>
      <c r="DX27" s="4">
        <v>0</v>
      </c>
      <c r="DY27" s="4">
        <v>0</v>
      </c>
      <c r="DZ27" s="4">
        <v>0</v>
      </c>
      <c r="EA27" s="4">
        <v>0</v>
      </c>
      <c r="EB27" s="4">
        <v>0</v>
      </c>
      <c r="EC27" s="4">
        <v>0</v>
      </c>
      <c r="ED27" s="4">
        <v>0</v>
      </c>
      <c r="EE27" s="15"/>
      <c r="EF27"/>
      <c r="EG27"/>
      <c r="EH27"/>
      <c r="EI27"/>
    </row>
    <row r="28" spans="2:150" ht="17.25" customHeight="1" thickBot="1" x14ac:dyDescent="0.3">
      <c r="B28" s="172"/>
      <c r="C28" s="172"/>
      <c r="D28" s="172"/>
      <c r="E28" s="172"/>
      <c r="F28" s="172"/>
      <c r="G28" s="172"/>
      <c r="H28" s="172"/>
      <c r="I28" s="172"/>
      <c r="J28" s="172"/>
      <c r="K28" s="172"/>
      <c r="L28" s="172"/>
      <c r="M28" s="172"/>
      <c r="N28" s="172"/>
      <c r="R28" s="1" t="b">
        <v>0</v>
      </c>
      <c r="S28" s="27" t="e">
        <f t="shared" si="28"/>
        <v>#N/A</v>
      </c>
      <c r="T28" s="28" t="e">
        <f t="shared" si="29"/>
        <v>#N/A</v>
      </c>
      <c r="U28" s="28" t="e">
        <f t="shared" si="30"/>
        <v>#N/A</v>
      </c>
      <c r="V28" s="28" t="e">
        <f t="shared" si="31"/>
        <v>#N/A</v>
      </c>
      <c r="W28" s="28" t="e">
        <f t="shared" si="32"/>
        <v>#N/A</v>
      </c>
      <c r="X28" s="28" t="e">
        <f t="shared" si="33"/>
        <v>#N/A</v>
      </c>
      <c r="Y28" s="28" t="e">
        <f t="shared" si="34"/>
        <v>#N/A</v>
      </c>
      <c r="Z28" s="28" t="e">
        <f t="shared" si="35"/>
        <v>#N/A</v>
      </c>
      <c r="AA28" s="28" t="e">
        <f t="shared" si="36"/>
        <v>#N/A</v>
      </c>
      <c r="AB28" s="28" t="e">
        <f t="shared" si="37"/>
        <v>#N/A</v>
      </c>
      <c r="AC28" s="28" t="e">
        <f t="shared" si="38"/>
        <v>#N/A</v>
      </c>
      <c r="AD28" s="28" t="e">
        <f t="shared" si="39"/>
        <v>#N/A</v>
      </c>
      <c r="AE28" s="28" t="e">
        <f t="shared" si="40"/>
        <v>#N/A</v>
      </c>
      <c r="AF28" s="28" t="e">
        <f t="shared" si="41"/>
        <v>#N/A</v>
      </c>
      <c r="AG28" s="28" t="e">
        <f t="shared" si="42"/>
        <v>#N/A</v>
      </c>
      <c r="AH28" s="28" t="e">
        <f t="shared" si="43"/>
        <v>#N/A</v>
      </c>
      <c r="AI28" s="28" t="e">
        <f t="shared" si="44"/>
        <v>#N/A</v>
      </c>
      <c r="AJ28" s="28" t="e">
        <f t="shared" si="45"/>
        <v>#N/A</v>
      </c>
      <c r="AK28" s="28" t="e">
        <f t="shared" si="46"/>
        <v>#N/A</v>
      </c>
      <c r="AL28" s="28" t="e">
        <f t="shared" si="47"/>
        <v>#N/A</v>
      </c>
      <c r="AM28" s="28" t="e">
        <f t="shared" si="48"/>
        <v>#N/A</v>
      </c>
      <c r="AN28" s="28" t="e">
        <f t="shared" si="49"/>
        <v>#N/A</v>
      </c>
      <c r="AO28" s="28" t="e">
        <f t="shared" si="50"/>
        <v>#N/A</v>
      </c>
      <c r="AP28" s="28" t="e">
        <f t="shared" si="51"/>
        <v>#N/A</v>
      </c>
      <c r="AQ28" s="28" t="e">
        <f t="shared" si="52"/>
        <v>#N/A</v>
      </c>
      <c r="AR28" s="28" t="e">
        <f t="shared" si="53"/>
        <v>#N/A</v>
      </c>
      <c r="AS28" s="28" t="e">
        <f t="shared" si="54"/>
        <v>#N/A</v>
      </c>
      <c r="AT28" s="28" t="e">
        <f t="shared" si="55"/>
        <v>#N/A</v>
      </c>
      <c r="AU28" s="28" t="e">
        <f t="shared" si="56"/>
        <v>#N/A</v>
      </c>
      <c r="AV28" s="28" t="e">
        <f>IF($R28,CB28,NA())</f>
        <v>#N/A</v>
      </c>
      <c r="AW28" s="28" t="e">
        <f t="shared" si="58"/>
        <v>#N/A</v>
      </c>
      <c r="AX28" s="28" t="e">
        <f t="shared" si="59"/>
        <v>#N/A</v>
      </c>
      <c r="AY28"/>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5"/>
      <c r="CF28" s="27" t="e">
        <f t="shared" si="4"/>
        <v>#N/A</v>
      </c>
      <c r="CG28" s="28" t="e">
        <f t="shared" si="5"/>
        <v>#N/A</v>
      </c>
      <c r="CH28" s="28" t="e">
        <f t="shared" si="6"/>
        <v>#N/A</v>
      </c>
      <c r="CI28" s="28" t="e">
        <f t="shared" si="7"/>
        <v>#N/A</v>
      </c>
      <c r="CJ28" s="28" t="e">
        <f t="shared" si="8"/>
        <v>#N/A</v>
      </c>
      <c r="CK28" s="28" t="e">
        <f t="shared" si="9"/>
        <v>#N/A</v>
      </c>
      <c r="CL28" s="28" t="e">
        <f t="shared" si="10"/>
        <v>#N/A</v>
      </c>
      <c r="CM28" s="28" t="e">
        <f t="shared" si="11"/>
        <v>#N/A</v>
      </c>
      <c r="CN28" s="28" t="e">
        <f t="shared" si="12"/>
        <v>#N/A</v>
      </c>
      <c r="CO28" s="28" t="e">
        <f t="shared" si="13"/>
        <v>#N/A</v>
      </c>
      <c r="CP28" s="28" t="e">
        <f t="shared" si="14"/>
        <v>#N/A</v>
      </c>
      <c r="CQ28" s="28" t="e">
        <f t="shared" si="15"/>
        <v>#N/A</v>
      </c>
      <c r="CR28" s="28" t="e">
        <f t="shared" si="16"/>
        <v>#N/A</v>
      </c>
      <c r="CS28" s="28" t="e">
        <f t="shared" si="17"/>
        <v>#N/A</v>
      </c>
      <c r="CT28" s="28" t="e">
        <f t="shared" si="18"/>
        <v>#N/A</v>
      </c>
      <c r="CU28" s="28" t="e">
        <f t="shared" si="19"/>
        <v>#N/A</v>
      </c>
      <c r="CV28" s="28" t="e">
        <f t="shared" si="20"/>
        <v>#N/A</v>
      </c>
      <c r="CW28" s="28" t="e">
        <f t="shared" si="21"/>
        <v>#N/A</v>
      </c>
      <c r="CX28" s="28" t="e">
        <f t="shared" si="22"/>
        <v>#N/A</v>
      </c>
      <c r="CY28" s="28" t="e">
        <f t="shared" si="23"/>
        <v>#N/A</v>
      </c>
      <c r="CZ28" s="28" t="e">
        <f t="shared" si="24"/>
        <v>#N/A</v>
      </c>
      <c r="DA28" s="28" t="e">
        <f t="shared" si="25"/>
        <v>#N/A</v>
      </c>
      <c r="DB28" s="28" t="e">
        <f t="shared" si="26"/>
        <v>#N/A</v>
      </c>
      <c r="DC28" s="28" t="e">
        <f t="shared" si="27"/>
        <v>#N/A</v>
      </c>
      <c r="DD28" s="5"/>
      <c r="DE28" s="5"/>
      <c r="DF28" s="5"/>
      <c r="DG28" s="14">
        <v>0</v>
      </c>
      <c r="DH28" s="4">
        <v>0</v>
      </c>
      <c r="DI28" s="4">
        <v>0</v>
      </c>
      <c r="DJ28" s="4">
        <v>0</v>
      </c>
      <c r="DK28" s="4">
        <v>0</v>
      </c>
      <c r="DL28" s="4">
        <v>0</v>
      </c>
      <c r="DM28" s="4">
        <v>0</v>
      </c>
      <c r="DN28" s="4">
        <v>0</v>
      </c>
      <c r="DO28" s="4">
        <v>0</v>
      </c>
      <c r="DP28" s="4">
        <v>0</v>
      </c>
      <c r="DQ28" s="4">
        <v>0</v>
      </c>
      <c r="DR28" s="4">
        <v>0</v>
      </c>
      <c r="DS28" s="4">
        <v>0</v>
      </c>
      <c r="DT28" s="4">
        <v>0</v>
      </c>
      <c r="DU28" s="4">
        <v>0</v>
      </c>
      <c r="DV28" s="4">
        <v>0</v>
      </c>
      <c r="DW28" s="4">
        <v>0</v>
      </c>
      <c r="DX28" s="4">
        <v>0</v>
      </c>
      <c r="DY28" s="4">
        <v>0</v>
      </c>
      <c r="DZ28" s="4">
        <v>0</v>
      </c>
      <c r="EA28" s="4">
        <v>0</v>
      </c>
      <c r="EB28" s="4">
        <v>0</v>
      </c>
      <c r="EC28" s="4">
        <v>0</v>
      </c>
      <c r="ED28" s="4">
        <v>0</v>
      </c>
      <c r="EE28" s="15"/>
      <c r="EF28"/>
      <c r="EG28"/>
      <c r="EH28"/>
      <c r="EI28"/>
    </row>
    <row r="29" spans="2:150" ht="17.25" customHeight="1" x14ac:dyDescent="0.25">
      <c r="B29" s="172"/>
      <c r="C29" s="172"/>
      <c r="D29" s="172"/>
      <c r="E29" s="172"/>
      <c r="F29" s="172"/>
      <c r="G29" s="172"/>
      <c r="H29" s="172"/>
      <c r="I29" s="172"/>
      <c r="J29" s="172"/>
      <c r="K29" s="172"/>
      <c r="L29" s="172"/>
      <c r="M29" s="172"/>
      <c r="N29" s="172"/>
      <c r="Q29" s="36"/>
      <c r="R29" s="37" t="b">
        <v>0</v>
      </c>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9"/>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1"/>
      <c r="CF29" s="42"/>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41"/>
      <c r="DE29" s="41"/>
      <c r="DF29" s="41"/>
      <c r="DG29" s="39"/>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3"/>
      <c r="EF29" s="39"/>
      <c r="EG29" s="39"/>
      <c r="EH29" s="31"/>
      <c r="EI29" s="31"/>
      <c r="EJ29" s="34"/>
      <c r="EK29" s="34"/>
      <c r="EL29" s="34"/>
      <c r="EM29" s="34"/>
      <c r="EN29" s="34"/>
      <c r="EO29" s="34"/>
      <c r="EP29" s="34"/>
      <c r="EQ29" s="34"/>
      <c r="ER29" s="34"/>
      <c r="ES29" s="34"/>
      <c r="ET29" s="34"/>
    </row>
    <row r="30" spans="2:150" ht="17.25" customHeight="1" x14ac:dyDescent="0.25">
      <c r="B30" s="172"/>
      <c r="C30" s="172"/>
      <c r="D30" s="172"/>
      <c r="E30" s="172"/>
      <c r="F30" s="172"/>
      <c r="G30" s="172"/>
      <c r="H30" s="172"/>
      <c r="I30" s="172"/>
      <c r="J30" s="172"/>
      <c r="K30" s="172"/>
      <c r="L30" s="172"/>
      <c r="M30" s="172"/>
      <c r="N30" s="172"/>
      <c r="R30" s="29"/>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1"/>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20"/>
      <c r="CF30" s="32"/>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20"/>
      <c r="DE30" s="20"/>
      <c r="DF30" s="20"/>
      <c r="DG30" s="31"/>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33"/>
      <c r="EF30" s="31"/>
      <c r="EG30" s="31"/>
      <c r="EH30" s="31"/>
      <c r="EI30" s="31"/>
      <c r="EJ30" s="34"/>
      <c r="EK30" s="34"/>
      <c r="EL30" s="34"/>
      <c r="EM30" s="34"/>
      <c r="EN30" s="34"/>
      <c r="EO30" s="34"/>
      <c r="EP30" s="34"/>
      <c r="EQ30" s="34"/>
      <c r="ER30" s="34"/>
      <c r="ES30" s="34"/>
      <c r="ET30" s="34"/>
    </row>
    <row r="31" spans="2:150" ht="17.25" customHeight="1" x14ac:dyDescent="0.25">
      <c r="B31" s="172"/>
      <c r="C31" s="172"/>
      <c r="D31" s="172"/>
      <c r="E31" s="172"/>
      <c r="F31" s="172"/>
      <c r="G31" s="172"/>
      <c r="H31" s="172"/>
      <c r="I31" s="172"/>
      <c r="J31" s="172"/>
      <c r="K31" s="172"/>
      <c r="L31" s="172"/>
      <c r="M31" s="172"/>
      <c r="N31" s="172"/>
      <c r="R31" s="29"/>
      <c r="S31" s="30"/>
      <c r="T31" s="30"/>
      <c r="U31" s="30"/>
      <c r="V31" s="30"/>
      <c r="W31" s="30"/>
      <c r="X31" s="30"/>
      <c r="Y31" s="30"/>
      <c r="Z31" s="92">
        <v>26</v>
      </c>
      <c r="AA31" s="30"/>
      <c r="AH31" s="30"/>
      <c r="AI31" s="30"/>
      <c r="AJ31" s="30" t="s">
        <v>157</v>
      </c>
      <c r="AK31" s="30">
        <v>0</v>
      </c>
      <c r="AL31" s="30">
        <v>0</v>
      </c>
      <c r="AM31" s="30">
        <v>0</v>
      </c>
      <c r="AN31" s="30">
        <v>0</v>
      </c>
      <c r="AO31" s="30">
        <v>0</v>
      </c>
      <c r="AP31" s="30"/>
      <c r="AQ31" s="30"/>
      <c r="AR31" s="30"/>
      <c r="AS31" s="30"/>
      <c r="AT31" s="30"/>
      <c r="AU31" s="30"/>
      <c r="AV31" s="30"/>
      <c r="AW31" s="30"/>
      <c r="AX31" s="30"/>
      <c r="AY31" s="31"/>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20"/>
      <c r="CF31" s="32"/>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20"/>
      <c r="DE31" s="20"/>
      <c r="DF31" s="20"/>
      <c r="DG31" s="31"/>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33"/>
      <c r="EF31" s="31"/>
      <c r="EG31" s="31"/>
      <c r="EH31" s="31"/>
      <c r="EI31" s="31"/>
      <c r="EJ31" s="34"/>
      <c r="EK31" s="34"/>
      <c r="EL31" s="34"/>
      <c r="EM31" s="34"/>
      <c r="EN31" s="34"/>
      <c r="EO31" s="34"/>
      <c r="EP31" s="34"/>
      <c r="EQ31" s="34"/>
      <c r="ER31" s="34"/>
      <c r="ES31" s="34"/>
      <c r="ET31" s="34"/>
    </row>
    <row r="32" spans="2:150" ht="17.25" customHeight="1" x14ac:dyDescent="0.25">
      <c r="B32" s="172"/>
      <c r="C32" s="172"/>
      <c r="D32" s="172"/>
      <c r="E32" s="172"/>
      <c r="F32" s="172"/>
      <c r="G32" s="172"/>
      <c r="H32" s="172"/>
      <c r="I32" s="172"/>
      <c r="J32" s="172"/>
      <c r="K32" s="172"/>
      <c r="L32" s="172"/>
      <c r="M32" s="172"/>
      <c r="N32" s="172"/>
      <c r="R32" s="29"/>
      <c r="S32" s="30"/>
      <c r="T32" s="30"/>
      <c r="U32" s="30" t="s">
        <v>67</v>
      </c>
      <c r="V32" s="30" t="s">
        <v>66</v>
      </c>
      <c r="W32" s="30" t="s">
        <v>68</v>
      </c>
      <c r="X32" s="30" t="s">
        <v>69</v>
      </c>
      <c r="Y32" s="30" t="s">
        <v>70</v>
      </c>
      <c r="Z32" s="30"/>
      <c r="AB32" s="30"/>
      <c r="AC32" s="30" t="s">
        <v>74</v>
      </c>
      <c r="AD32" s="30" t="s">
        <v>73</v>
      </c>
      <c r="AE32" s="30" t="s">
        <v>72</v>
      </c>
      <c r="AF32" s="30" t="s">
        <v>75</v>
      </c>
      <c r="AG32" s="30" t="s">
        <v>71</v>
      </c>
      <c r="AH32" s="30"/>
      <c r="AI32" s="30"/>
      <c r="AJ32" s="30"/>
      <c r="AK32" s="30" t="s">
        <v>74</v>
      </c>
      <c r="AL32" s="30" t="s">
        <v>73</v>
      </c>
      <c r="AM32" s="30" t="s">
        <v>72</v>
      </c>
      <c r="AN32" s="30" t="s">
        <v>75</v>
      </c>
      <c r="AO32" s="30" t="s">
        <v>71</v>
      </c>
      <c r="AP32" s="30"/>
      <c r="AQ32" s="30"/>
      <c r="AR32" s="30"/>
      <c r="AS32" s="30"/>
      <c r="AT32" s="30"/>
      <c r="AU32" s="30"/>
      <c r="AV32" s="30"/>
      <c r="AW32" s="30"/>
      <c r="AX32" s="30"/>
      <c r="AY32" s="31"/>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20"/>
      <c r="CF32" s="32"/>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20"/>
      <c r="DE32" s="20"/>
      <c r="DF32" s="20"/>
      <c r="DG32" s="31" t="s">
        <v>63</v>
      </c>
      <c r="DH32" s="19" t="s">
        <v>31</v>
      </c>
      <c r="DI32" s="19" t="s">
        <v>32</v>
      </c>
      <c r="DJ32" s="19" t="s">
        <v>33</v>
      </c>
      <c r="DK32" s="19" t="s">
        <v>34</v>
      </c>
      <c r="DL32" s="19" t="s">
        <v>35</v>
      </c>
      <c r="DM32" s="19" t="s">
        <v>36</v>
      </c>
      <c r="DN32" s="19" t="s">
        <v>37</v>
      </c>
      <c r="DO32" s="19" t="s">
        <v>38</v>
      </c>
      <c r="DP32" s="19" t="s">
        <v>39</v>
      </c>
      <c r="DQ32" s="19" t="s">
        <v>40</v>
      </c>
      <c r="DR32" s="19" t="s">
        <v>41</v>
      </c>
      <c r="DS32" s="19" t="s">
        <v>42</v>
      </c>
      <c r="DT32" s="19" t="s">
        <v>43</v>
      </c>
      <c r="DU32" s="19" t="s">
        <v>44</v>
      </c>
      <c r="DV32" s="19" t="s">
        <v>45</v>
      </c>
      <c r="DW32" s="19" t="s">
        <v>46</v>
      </c>
      <c r="DX32" s="19" t="s">
        <v>47</v>
      </c>
      <c r="DY32" s="19" t="s">
        <v>48</v>
      </c>
      <c r="DZ32" s="19" t="s">
        <v>49</v>
      </c>
      <c r="EA32" s="19" t="s">
        <v>50</v>
      </c>
      <c r="EB32" s="19" t="s">
        <v>51</v>
      </c>
      <c r="EC32" s="19" t="s">
        <v>52</v>
      </c>
      <c r="ED32" s="19" t="s">
        <v>20</v>
      </c>
      <c r="EE32" s="33" t="s">
        <v>55</v>
      </c>
      <c r="EF32" s="31" t="s">
        <v>54</v>
      </c>
      <c r="EG32" s="31"/>
      <c r="EH32" s="31"/>
      <c r="EI32" s="31"/>
      <c r="EJ32" s="34"/>
      <c r="EK32" s="34"/>
      <c r="EL32" s="34"/>
      <c r="EM32" s="34"/>
      <c r="EN32" s="34"/>
      <c r="EO32" s="34"/>
      <c r="EP32" s="34"/>
      <c r="EQ32" s="34"/>
      <c r="ER32" s="34"/>
      <c r="ES32" s="34"/>
      <c r="ET32" s="34"/>
    </row>
    <row r="33" spans="2:150" ht="17.25" customHeight="1" x14ac:dyDescent="0.25">
      <c r="B33" s="172"/>
      <c r="C33" s="172"/>
      <c r="D33" s="172"/>
      <c r="E33" s="172"/>
      <c r="F33" s="172"/>
      <c r="G33" s="172"/>
      <c r="H33" s="172"/>
      <c r="I33" s="172"/>
      <c r="J33" s="172"/>
      <c r="K33" s="172"/>
      <c r="L33" s="172"/>
      <c r="M33" s="172"/>
      <c r="N33" s="172"/>
      <c r="S33" s="30"/>
      <c r="T33" s="30" t="s">
        <v>162</v>
      </c>
      <c r="U33" s="50">
        <v>4.0476190000000001</v>
      </c>
      <c r="V33" s="50">
        <v>3.8857140000000001</v>
      </c>
      <c r="W33" s="50">
        <v>2.714286</v>
      </c>
      <c r="X33" s="50">
        <v>3.836735</v>
      </c>
      <c r="Y33" s="50">
        <v>2</v>
      </c>
      <c r="Z33" s="21">
        <v>1</v>
      </c>
      <c r="AA33" s="29" t="b">
        <f t="shared" ref="AA33:AA57" si="60">IF($Z$31=Z33,TRUE,FALSE)</f>
        <v>0</v>
      </c>
      <c r="AB33" s="30" t="e">
        <f>IF($AA33,AJ33,NA())</f>
        <v>#N/A</v>
      </c>
      <c r="AC33" s="30" t="e">
        <f t="shared" ref="AC33:AG33" si="61">IF($AA33,AK33,NA())</f>
        <v>#N/A</v>
      </c>
      <c r="AD33" s="30" t="e">
        <f t="shared" si="61"/>
        <v>#N/A</v>
      </c>
      <c r="AE33" s="30" t="e">
        <f t="shared" si="61"/>
        <v>#N/A</v>
      </c>
      <c r="AF33" s="30" t="e">
        <f t="shared" si="61"/>
        <v>#N/A</v>
      </c>
      <c r="AG33" s="30" t="e">
        <f t="shared" si="61"/>
        <v>#N/A</v>
      </c>
      <c r="AH33" s="30"/>
      <c r="AI33" s="30"/>
      <c r="AJ33" s="30" t="s">
        <v>162</v>
      </c>
      <c r="AK33" s="30">
        <v>0.5488537</v>
      </c>
      <c r="AL33" s="30">
        <v>0.18751614000000005</v>
      </c>
      <c r="AM33" s="30">
        <v>0.11059766999999976</v>
      </c>
      <c r="AN33" s="30">
        <v>1.7376142077000001E-2</v>
      </c>
      <c r="AO33" s="30">
        <v>0.2225083000000001</v>
      </c>
      <c r="AP33" s="30"/>
      <c r="AQ33" s="30"/>
      <c r="AR33" s="30"/>
      <c r="AS33" s="30"/>
      <c r="AT33" s="30"/>
      <c r="AU33" s="30"/>
      <c r="AV33" s="30"/>
      <c r="AW33" s="30"/>
      <c r="AX33" s="30"/>
      <c r="AY33" s="31"/>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20"/>
      <c r="CF33" s="32"/>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20"/>
      <c r="DE33" s="20"/>
      <c r="DF33" s="20"/>
      <c r="DG33" s="31" t="s">
        <v>61</v>
      </c>
      <c r="DH33" s="19">
        <v>3.3585827733659999</v>
      </c>
      <c r="DI33" s="19">
        <v>3.0287110568112401</v>
      </c>
      <c r="DJ33" s="19">
        <v>3.8631643249847301</v>
      </c>
      <c r="DK33" s="19">
        <v>3.6902871105681099</v>
      </c>
      <c r="DL33" s="19">
        <v>3.66768478924863</v>
      </c>
      <c r="DM33" s="19">
        <v>3.6249236408063501</v>
      </c>
      <c r="DN33" s="19">
        <v>3.8350641417226599</v>
      </c>
      <c r="DO33" s="19">
        <v>3.7629810629199998</v>
      </c>
      <c r="DP33" s="19">
        <v>3.3543066585216899</v>
      </c>
      <c r="DQ33" s="19">
        <v>2.9004276114844201</v>
      </c>
      <c r="DR33" s="19">
        <v>2.6597434331093499</v>
      </c>
      <c r="DS33" s="19">
        <v>4.0433720219914502</v>
      </c>
      <c r="DT33" s="19">
        <v>3.951130116066</v>
      </c>
      <c r="DU33" s="19">
        <v>2.9737324373854599</v>
      </c>
      <c r="DV33" s="19">
        <v>3.5748320097740001</v>
      </c>
      <c r="DW33" s="19">
        <v>3.1893708002443502</v>
      </c>
      <c r="DX33" s="19">
        <v>3.1753207086133202</v>
      </c>
      <c r="DY33" s="19">
        <v>3.7892486255345101</v>
      </c>
      <c r="DZ33" s="19">
        <v>1.97678680513134</v>
      </c>
      <c r="EA33" s="19">
        <v>2.3964569334147798</v>
      </c>
      <c r="EB33" s="19">
        <v>1.86010995723885</v>
      </c>
      <c r="EC33" s="19">
        <v>3.6579108124618198</v>
      </c>
      <c r="ED33" s="19">
        <v>1.3353695784972499</v>
      </c>
      <c r="EE33" s="33">
        <v>419.68051313378101</v>
      </c>
      <c r="EF33" s="31">
        <v>1637</v>
      </c>
      <c r="EG33" s="31"/>
      <c r="EH33" s="31"/>
      <c r="EI33" s="31"/>
      <c r="EJ33" s="34"/>
      <c r="EK33" s="34"/>
      <c r="EL33" s="34"/>
      <c r="EM33" s="34"/>
      <c r="EN33" s="34"/>
      <c r="EO33" s="34"/>
      <c r="EP33" s="34"/>
      <c r="EQ33" s="34"/>
      <c r="ER33" s="34"/>
      <c r="ES33" s="34"/>
      <c r="ET33" s="34"/>
    </row>
    <row r="34" spans="2:150" ht="17.25" customHeight="1" x14ac:dyDescent="0.25">
      <c r="B34" s="172"/>
      <c r="C34" s="172"/>
      <c r="D34" s="172"/>
      <c r="E34" s="172"/>
      <c r="F34" s="172"/>
      <c r="G34" s="172"/>
      <c r="H34" s="172"/>
      <c r="I34" s="172"/>
      <c r="J34" s="172"/>
      <c r="K34" s="172"/>
      <c r="L34" s="172"/>
      <c r="M34" s="172"/>
      <c r="N34" s="172"/>
      <c r="S34" s="30"/>
      <c r="T34" s="30" t="s">
        <v>163</v>
      </c>
      <c r="U34" s="50">
        <v>3.8148149999999998</v>
      </c>
      <c r="V34" s="50">
        <v>4.1111110000000002</v>
      </c>
      <c r="W34" s="50">
        <v>3.5555560000000002</v>
      </c>
      <c r="X34" s="50">
        <v>3.9365079999999999</v>
      </c>
      <c r="Y34" s="50">
        <v>1.6666669999999999</v>
      </c>
      <c r="Z34" s="21">
        <v>2</v>
      </c>
      <c r="AA34" s="29" t="b">
        <f t="shared" si="60"/>
        <v>0</v>
      </c>
      <c r="AB34" s="30" t="e">
        <f t="shared" ref="AB34:AB57" si="62">IF($AA34,AJ34,NA())</f>
        <v>#N/A</v>
      </c>
      <c r="AC34" s="30" t="e">
        <f t="shared" ref="AC34:AC57" si="63">IF($AA34,AK34,NA())</f>
        <v>#N/A</v>
      </c>
      <c r="AD34" s="30" t="e">
        <f t="shared" ref="AD34:AD57" si="64">IF($AA34,AL34,NA())</f>
        <v>#N/A</v>
      </c>
      <c r="AE34" s="30" t="e">
        <f t="shared" ref="AE34:AE57" si="65">IF($AA34,AM34,NA())</f>
        <v>#N/A</v>
      </c>
      <c r="AF34" s="30" t="e">
        <f t="shared" ref="AF34:AF57" si="66">IF($AA34,AN34,NA())</f>
        <v>#N/A</v>
      </c>
      <c r="AG34" s="30" t="e">
        <f t="shared" ref="AG34:AG57" si="67">IF($AA34,AO34,NA())</f>
        <v>#N/A</v>
      </c>
      <c r="AH34" s="30"/>
      <c r="AI34" s="30"/>
      <c r="AJ34" s="30" t="s">
        <v>163</v>
      </c>
      <c r="AK34" s="30">
        <v>0.31604969999999977</v>
      </c>
      <c r="AL34" s="30">
        <v>0.41291314000000012</v>
      </c>
      <c r="AM34" s="30">
        <v>0.95186766999999994</v>
      </c>
      <c r="AN34" s="30">
        <v>0.11714914207699989</v>
      </c>
      <c r="AO34" s="30">
        <v>-0.1108247</v>
      </c>
      <c r="AP34" s="30"/>
      <c r="AQ34" s="30"/>
      <c r="AR34" s="30"/>
      <c r="AS34" s="30"/>
      <c r="AT34" s="30"/>
      <c r="AU34" s="30"/>
      <c r="AV34" s="30"/>
      <c r="AW34" s="30"/>
      <c r="AX34" s="30"/>
      <c r="AY34" s="31"/>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20"/>
      <c r="CF34" s="32"/>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20"/>
      <c r="DE34" s="20"/>
      <c r="DF34" s="20"/>
      <c r="DG34" s="31"/>
      <c r="DH34" s="19">
        <v>3.3585827733659999</v>
      </c>
      <c r="DI34" s="19">
        <v>3.0287110568112401</v>
      </c>
      <c r="DJ34" s="19">
        <v>3.8631643249847301</v>
      </c>
      <c r="DK34" s="19">
        <v>3.6902871105681099</v>
      </c>
      <c r="DL34" s="19">
        <v>3.66768478924863</v>
      </c>
      <c r="DM34" s="19">
        <v>3.6249236408063501</v>
      </c>
      <c r="DN34" s="19">
        <v>3.8350641417226599</v>
      </c>
      <c r="DO34" s="19">
        <v>3.7629810629199998</v>
      </c>
      <c r="DP34" s="19">
        <v>3.3543066585216899</v>
      </c>
      <c r="DQ34" s="19">
        <v>2.9004276114844201</v>
      </c>
      <c r="DR34" s="19">
        <v>2.6597434331093499</v>
      </c>
      <c r="DS34" s="19">
        <v>4.0433720219914502</v>
      </c>
      <c r="DT34" s="19">
        <v>3.951130116066</v>
      </c>
      <c r="DU34" s="19">
        <v>2.9737324373854599</v>
      </c>
      <c r="DV34" s="19">
        <v>3.5748320097740001</v>
      </c>
      <c r="DW34" s="19">
        <v>3.1893708002443502</v>
      </c>
      <c r="DX34" s="19">
        <v>3.1753207086133202</v>
      </c>
      <c r="DY34" s="19">
        <v>3.7892486255345101</v>
      </c>
      <c r="DZ34" s="19">
        <v>1.97678680513134</v>
      </c>
      <c r="EA34" s="19">
        <v>2.3964569334147798</v>
      </c>
      <c r="EB34" s="19">
        <v>1.86010995723885</v>
      </c>
      <c r="EC34" s="19">
        <v>3.6579108124618198</v>
      </c>
      <c r="ED34" s="19">
        <v>1.3353695784972499</v>
      </c>
      <c r="EE34" s="33">
        <v>419.68051313378101</v>
      </c>
      <c r="EF34" s="31">
        <v>1637</v>
      </c>
      <c r="EG34" s="31"/>
      <c r="EH34" s="31"/>
      <c r="EI34" s="31"/>
      <c r="EJ34" s="34"/>
      <c r="EK34" s="34"/>
      <c r="EL34" s="34"/>
      <c r="EM34" s="34"/>
      <c r="EN34" s="34"/>
      <c r="EO34" s="34"/>
      <c r="EP34" s="34"/>
      <c r="EQ34" s="34"/>
      <c r="ER34" s="34"/>
      <c r="ES34" s="34"/>
      <c r="ET34" s="34"/>
    </row>
    <row r="35" spans="2:150" ht="17.25" customHeight="1" x14ac:dyDescent="0.25">
      <c r="B35" s="172"/>
      <c r="C35" s="172"/>
      <c r="D35" s="172"/>
      <c r="E35" s="172"/>
      <c r="F35" s="172"/>
      <c r="G35" s="172"/>
      <c r="H35" s="172"/>
      <c r="I35" s="172"/>
      <c r="J35" s="172"/>
      <c r="K35" s="172"/>
      <c r="L35" s="172"/>
      <c r="M35" s="172"/>
      <c r="N35" s="172"/>
      <c r="S35" s="30"/>
      <c r="T35" s="30" t="s">
        <v>164</v>
      </c>
      <c r="U35" s="50">
        <v>3.5</v>
      </c>
      <c r="V35" s="50">
        <v>4.375</v>
      </c>
      <c r="W35" s="50">
        <v>3.125</v>
      </c>
      <c r="X35" s="50">
        <v>3.6964290000000002</v>
      </c>
      <c r="Y35" s="50">
        <v>1.9166669999999999</v>
      </c>
      <c r="Z35" s="21">
        <v>3</v>
      </c>
      <c r="AA35" s="29" t="b">
        <f t="shared" si="60"/>
        <v>0</v>
      </c>
      <c r="AB35" s="30" t="e">
        <f t="shared" si="62"/>
        <v>#N/A</v>
      </c>
      <c r="AC35" s="30" t="e">
        <f t="shared" si="63"/>
        <v>#N/A</v>
      </c>
      <c r="AD35" s="30" t="e">
        <f t="shared" si="64"/>
        <v>#N/A</v>
      </c>
      <c r="AE35" s="30" t="e">
        <f t="shared" si="65"/>
        <v>#N/A</v>
      </c>
      <c r="AF35" s="30" t="e">
        <f t="shared" si="66"/>
        <v>#N/A</v>
      </c>
      <c r="AG35" s="30" t="e">
        <f t="shared" si="67"/>
        <v>#N/A</v>
      </c>
      <c r="AH35" s="30"/>
      <c r="AI35" s="30"/>
      <c r="AJ35" s="30" t="s">
        <v>164</v>
      </c>
      <c r="AK35" s="30">
        <v>1.234699999999922E-3</v>
      </c>
      <c r="AL35" s="30">
        <v>0.67680213999999994</v>
      </c>
      <c r="AM35" s="30">
        <v>0.52131166999999978</v>
      </c>
      <c r="AN35" s="30">
        <v>-0.12292985792299982</v>
      </c>
      <c r="AO35" s="30">
        <v>0.1391753</v>
      </c>
      <c r="AP35" s="30"/>
      <c r="AQ35" s="30"/>
      <c r="AR35" s="30"/>
      <c r="AS35" s="30"/>
      <c r="AT35" s="30"/>
      <c r="AU35" s="30"/>
      <c r="AV35" s="30"/>
      <c r="AW35" s="30"/>
      <c r="AX35" s="30"/>
      <c r="AY35" s="31"/>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20"/>
      <c r="CF35" s="32"/>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20"/>
      <c r="DE35" s="20"/>
      <c r="DF35" s="20"/>
      <c r="DG35" s="31"/>
      <c r="DH35" s="19" t="s">
        <v>31</v>
      </c>
      <c r="DI35" s="19" t="s">
        <v>32</v>
      </c>
      <c r="DJ35" s="19" t="s">
        <v>33</v>
      </c>
      <c r="DK35" s="19" t="s">
        <v>34</v>
      </c>
      <c r="DL35" s="19" t="s">
        <v>35</v>
      </c>
      <c r="DM35" s="19" t="s">
        <v>36</v>
      </c>
      <c r="DN35" s="19" t="s">
        <v>37</v>
      </c>
      <c r="DO35" s="19" t="s">
        <v>38</v>
      </c>
      <c r="DP35" s="19" t="s">
        <v>39</v>
      </c>
      <c r="DQ35" s="19" t="s">
        <v>40</v>
      </c>
      <c r="DR35" s="19" t="s">
        <v>41</v>
      </c>
      <c r="DS35" s="19" t="s">
        <v>42</v>
      </c>
      <c r="DT35" s="19" t="s">
        <v>43</v>
      </c>
      <c r="DU35" s="19" t="s">
        <v>44</v>
      </c>
      <c r="DV35" s="19" t="s">
        <v>45</v>
      </c>
      <c r="DW35" s="19" t="s">
        <v>46</v>
      </c>
      <c r="DX35" s="19" t="s">
        <v>47</v>
      </c>
      <c r="DY35" s="19" t="s">
        <v>48</v>
      </c>
      <c r="DZ35" s="19" t="s">
        <v>49</v>
      </c>
      <c r="EA35" s="19" t="s">
        <v>50</v>
      </c>
      <c r="EB35" s="19" t="s">
        <v>51</v>
      </c>
      <c r="EC35" s="19" t="s">
        <v>52</v>
      </c>
      <c r="ED35" s="19" t="s">
        <v>20</v>
      </c>
      <c r="EE35" s="33" t="s">
        <v>55</v>
      </c>
      <c r="EF35" s="31" t="s">
        <v>54</v>
      </c>
      <c r="EG35" s="31"/>
      <c r="EH35" s="31"/>
      <c r="EI35" s="31"/>
      <c r="EJ35" s="34"/>
      <c r="EK35" s="34"/>
      <c r="EL35" s="34"/>
      <c r="EM35" s="34"/>
      <c r="EN35" s="34"/>
      <c r="EO35" s="34"/>
      <c r="EP35" s="34"/>
      <c r="EQ35" s="34"/>
      <c r="ER35" s="34"/>
      <c r="ES35" s="34"/>
      <c r="ET35" s="34"/>
    </row>
    <row r="36" spans="2:150" ht="17.25" customHeight="1" x14ac:dyDescent="0.25">
      <c r="C36" s="16"/>
      <c r="D36" s="16"/>
      <c r="E36" s="16"/>
      <c r="F36" s="16"/>
      <c r="G36" s="16"/>
      <c r="H36" s="16"/>
      <c r="I36" s="16"/>
      <c r="J36" s="16"/>
      <c r="K36" s="16"/>
      <c r="L36" s="16"/>
      <c r="M36" s="16"/>
      <c r="N36" s="16"/>
      <c r="S36" s="30"/>
      <c r="T36" s="30" t="s">
        <v>165</v>
      </c>
      <c r="U36" s="50">
        <v>3.5925929999999999</v>
      </c>
      <c r="V36" s="50">
        <v>3.7555559999999999</v>
      </c>
      <c r="W36" s="50">
        <v>2.5277780000000001</v>
      </c>
      <c r="X36" s="50">
        <v>4.1904760000000003</v>
      </c>
      <c r="Y36" s="50">
        <v>2.2222219999999999</v>
      </c>
      <c r="Z36" s="21">
        <v>4</v>
      </c>
      <c r="AA36" s="29" t="b">
        <f t="shared" si="60"/>
        <v>0</v>
      </c>
      <c r="AB36" s="30" t="e">
        <f t="shared" si="62"/>
        <v>#N/A</v>
      </c>
      <c r="AC36" s="30" t="e">
        <f t="shared" si="63"/>
        <v>#N/A</v>
      </c>
      <c r="AD36" s="30" t="e">
        <f t="shared" si="64"/>
        <v>#N/A</v>
      </c>
      <c r="AE36" s="30" t="e">
        <f t="shared" si="65"/>
        <v>#N/A</v>
      </c>
      <c r="AF36" s="30" t="e">
        <f t="shared" si="66"/>
        <v>#N/A</v>
      </c>
      <c r="AG36" s="30" t="e">
        <f t="shared" si="67"/>
        <v>#N/A</v>
      </c>
      <c r="AH36" s="30"/>
      <c r="AI36" s="30"/>
      <c r="AJ36" s="30" t="s">
        <v>165</v>
      </c>
      <c r="AK36" s="30">
        <v>9.3827699999999847E-2</v>
      </c>
      <c r="AL36" s="30">
        <v>5.7358139999999835E-2</v>
      </c>
      <c r="AM36" s="30">
        <v>-7.5910330000000137E-2</v>
      </c>
      <c r="AN36" s="30">
        <v>0.37111714207700031</v>
      </c>
      <c r="AO36" s="30">
        <v>0.44473030000000002</v>
      </c>
      <c r="AP36" s="30"/>
      <c r="AQ36" s="30"/>
      <c r="AR36" s="30"/>
      <c r="AS36" s="30"/>
      <c r="AT36" s="30"/>
      <c r="AU36" s="30"/>
      <c r="AV36" s="30"/>
      <c r="AW36" s="30"/>
      <c r="AX36" s="30"/>
      <c r="AY36" s="31"/>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20"/>
      <c r="CF36" s="32"/>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20"/>
      <c r="DE36" s="20"/>
      <c r="DF36" s="20"/>
      <c r="DG36" s="31"/>
      <c r="DH36" s="19">
        <v>3.37853710624666</v>
      </c>
      <c r="DI36" s="19">
        <v>3.0832888414308601</v>
      </c>
      <c r="DJ36" s="19">
        <v>3.89535504538174</v>
      </c>
      <c r="DK36" s="19">
        <v>3.7303790710090001</v>
      </c>
      <c r="DL36" s="19">
        <v>3.6860651361452201</v>
      </c>
      <c r="DM36" s="19">
        <v>3.6593699946610001</v>
      </c>
      <c r="DN36" s="19">
        <v>3.8579818473037899</v>
      </c>
      <c r="DO36" s="19">
        <v>3.7848371596370001</v>
      </c>
      <c r="DP36" s="19">
        <v>3.3726641751201298</v>
      </c>
      <c r="DQ36" s="19">
        <v>2.9092365189535498</v>
      </c>
      <c r="DR36" s="19">
        <v>2.6705819540843598</v>
      </c>
      <c r="DS36" s="19">
        <v>4.0416444207154303</v>
      </c>
      <c r="DT36" s="19">
        <v>3.9311265349706401</v>
      </c>
      <c r="DU36" s="19">
        <v>2.95461825947678</v>
      </c>
      <c r="DV36" s="19">
        <v>3.59743726641751</v>
      </c>
      <c r="DW36" s="19">
        <v>3.201815269621</v>
      </c>
      <c r="DX36" s="19">
        <v>3.1820608649225801</v>
      </c>
      <c r="DY36" s="19">
        <v>3.80138814735718</v>
      </c>
      <c r="DZ36" s="19">
        <v>1.97490656700481</v>
      </c>
      <c r="EA36" s="19">
        <v>2.3966898024560002</v>
      </c>
      <c r="EB36" s="19">
        <v>1.85371062466631</v>
      </c>
      <c r="EC36" s="19">
        <v>3.6534970635344401</v>
      </c>
      <c r="ED36" s="19">
        <v>1.3358248798718599</v>
      </c>
      <c r="EE36" s="33">
        <v>421.06193272824299</v>
      </c>
      <c r="EF36" s="31">
        <v>1873</v>
      </c>
      <c r="EG36" s="31"/>
      <c r="EH36" s="31"/>
      <c r="EI36" s="31"/>
      <c r="EJ36" s="34"/>
      <c r="EK36" s="34"/>
      <c r="EL36" s="34"/>
      <c r="EM36" s="34"/>
      <c r="EN36" s="34"/>
      <c r="EO36" s="34"/>
      <c r="EP36" s="34"/>
      <c r="EQ36" s="34"/>
      <c r="ER36" s="34"/>
      <c r="ES36" s="34"/>
      <c r="ET36" s="34"/>
    </row>
    <row r="37" spans="2:150" s="23" customFormat="1" ht="17.25" customHeight="1" x14ac:dyDescent="0.25">
      <c r="B37" s="22"/>
      <c r="C37" s="22"/>
      <c r="D37" s="22"/>
      <c r="E37" s="22"/>
      <c r="S37" s="30"/>
      <c r="T37" s="30" t="s">
        <v>166</v>
      </c>
      <c r="U37" s="50">
        <v>3.8</v>
      </c>
      <c r="V37" s="50">
        <v>4.04</v>
      </c>
      <c r="W37" s="50">
        <v>3.4249999999999998</v>
      </c>
      <c r="X37" s="50">
        <v>4.2</v>
      </c>
      <c r="Y37" s="50">
        <v>1.8666670000000001</v>
      </c>
      <c r="Z37" s="21">
        <v>5</v>
      </c>
      <c r="AA37" s="29" t="b">
        <f t="shared" si="60"/>
        <v>0</v>
      </c>
      <c r="AB37" s="30" t="e">
        <f t="shared" si="62"/>
        <v>#N/A</v>
      </c>
      <c r="AC37" s="30" t="e">
        <f t="shared" si="63"/>
        <v>#N/A</v>
      </c>
      <c r="AD37" s="30" t="e">
        <f t="shared" si="64"/>
        <v>#N/A</v>
      </c>
      <c r="AE37" s="30" t="e">
        <f t="shared" si="65"/>
        <v>#N/A</v>
      </c>
      <c r="AF37" s="30" t="e">
        <f t="shared" si="66"/>
        <v>#N/A</v>
      </c>
      <c r="AG37" s="30" t="e">
        <f t="shared" si="67"/>
        <v>#N/A</v>
      </c>
      <c r="AH37" s="30"/>
      <c r="AI37" s="30"/>
      <c r="AJ37" s="30" t="s">
        <v>166</v>
      </c>
      <c r="AK37" s="30">
        <v>0.30123469999999974</v>
      </c>
      <c r="AL37" s="30">
        <v>0.34180213999999998</v>
      </c>
      <c r="AM37" s="30">
        <v>0.82131166999999961</v>
      </c>
      <c r="AN37" s="30">
        <v>0.38064114207700017</v>
      </c>
      <c r="AO37" s="30">
        <v>8.9175300000000179E-2</v>
      </c>
      <c r="AP37" s="30"/>
      <c r="AQ37" s="30"/>
      <c r="AR37" s="30"/>
      <c r="AS37" s="30"/>
      <c r="AT37" s="30"/>
      <c r="AU37" s="30"/>
      <c r="AV37" s="30"/>
      <c r="AW37" s="30"/>
      <c r="AX37" s="30"/>
      <c r="AY37" s="31"/>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20"/>
      <c r="CF37" s="32"/>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20"/>
      <c r="DE37" s="20"/>
      <c r="DF37" s="20"/>
      <c r="DG37" s="31"/>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33"/>
      <c r="EF37" s="31"/>
      <c r="EG37" s="31"/>
      <c r="EH37" s="31"/>
      <c r="EI37" s="31"/>
      <c r="EJ37" s="35"/>
      <c r="EK37" s="35"/>
      <c r="EL37" s="35"/>
      <c r="EM37" s="35"/>
      <c r="EN37" s="35"/>
      <c r="EO37" s="35"/>
      <c r="EP37" s="35"/>
      <c r="EQ37" s="35"/>
      <c r="ER37" s="35"/>
      <c r="ES37" s="35"/>
      <c r="ET37" s="35"/>
    </row>
    <row r="38" spans="2:150" s="23" customFormat="1" ht="17.25" customHeight="1" x14ac:dyDescent="0.25">
      <c r="B38" s="22"/>
      <c r="C38" s="22"/>
      <c r="D38" s="22"/>
      <c r="E38" s="22"/>
      <c r="S38" s="30"/>
      <c r="T38" s="30" t="s">
        <v>167</v>
      </c>
      <c r="U38" s="50">
        <v>3.4444439999999998</v>
      </c>
      <c r="V38" s="50">
        <v>4.1333330000000004</v>
      </c>
      <c r="W38" s="50">
        <v>4.1666670000000003</v>
      </c>
      <c r="X38" s="50">
        <v>3.9523809999999999</v>
      </c>
      <c r="Y38" s="50">
        <v>2.6666669999999999</v>
      </c>
      <c r="Z38" s="21">
        <v>6</v>
      </c>
      <c r="AA38" s="29" t="b">
        <f t="shared" si="60"/>
        <v>0</v>
      </c>
      <c r="AB38" s="30" t="e">
        <f t="shared" si="62"/>
        <v>#N/A</v>
      </c>
      <c r="AC38" s="30" t="e">
        <f t="shared" si="63"/>
        <v>#N/A</v>
      </c>
      <c r="AD38" s="30" t="e">
        <f t="shared" si="64"/>
        <v>#N/A</v>
      </c>
      <c r="AE38" s="30" t="e">
        <f t="shared" si="65"/>
        <v>#N/A</v>
      </c>
      <c r="AF38" s="30" t="e">
        <f t="shared" si="66"/>
        <v>#N/A</v>
      </c>
      <c r="AG38" s="30" t="e">
        <f t="shared" si="67"/>
        <v>#N/A</v>
      </c>
      <c r="AH38" s="30"/>
      <c r="AI38" s="30"/>
      <c r="AJ38" s="30" t="s">
        <v>167</v>
      </c>
      <c r="AK38" s="30">
        <v>-5.4321300000000239E-2</v>
      </c>
      <c r="AL38" s="30">
        <v>0.43513514000000031</v>
      </c>
      <c r="AM38" s="30">
        <v>1.5629786700000001</v>
      </c>
      <c r="AN38" s="30">
        <v>0.13302214207699992</v>
      </c>
      <c r="AO38" s="30">
        <v>0.8891753</v>
      </c>
      <c r="AP38" s="30"/>
      <c r="AQ38" s="30"/>
      <c r="AR38" s="30"/>
      <c r="AS38" s="30"/>
      <c r="AT38" s="30"/>
      <c r="AU38" s="30"/>
      <c r="AV38" s="30"/>
      <c r="AW38" s="30"/>
      <c r="AX38" s="30"/>
      <c r="AY38" s="31"/>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20"/>
      <c r="CF38" s="32"/>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20"/>
      <c r="DE38" s="20"/>
      <c r="DF38" s="20"/>
      <c r="DG38" s="31"/>
      <c r="DH38" s="19" t="s">
        <v>31</v>
      </c>
      <c r="DI38" s="19">
        <v>3.37853710624666</v>
      </c>
      <c r="DJ38" s="19"/>
      <c r="DK38" s="19"/>
      <c r="DL38" s="19"/>
      <c r="DM38" s="19"/>
      <c r="DN38" s="19"/>
      <c r="DO38" s="19"/>
      <c r="DP38" s="19"/>
      <c r="DQ38" s="19"/>
      <c r="DR38" s="19"/>
      <c r="DS38" s="19"/>
      <c r="DT38" s="19"/>
      <c r="DU38" s="19"/>
      <c r="DV38" s="19"/>
      <c r="DW38" s="19"/>
      <c r="DX38" s="19"/>
      <c r="DY38" s="19"/>
      <c r="DZ38" s="19"/>
      <c r="EA38" s="19"/>
      <c r="EB38" s="19"/>
      <c r="EC38" s="19"/>
      <c r="ED38" s="19"/>
      <c r="EE38" s="33"/>
      <c r="EF38" s="31"/>
      <c r="EG38" s="31"/>
      <c r="EH38" s="31"/>
      <c r="EI38" s="31"/>
      <c r="EJ38" s="35"/>
      <c r="EK38" s="35"/>
      <c r="EL38" s="35"/>
      <c r="EM38" s="35"/>
      <c r="EN38" s="35"/>
      <c r="EO38" s="35"/>
      <c r="EP38" s="35"/>
      <c r="EQ38" s="35"/>
      <c r="ER38" s="35"/>
      <c r="ES38" s="35"/>
      <c r="ET38" s="35"/>
    </row>
    <row r="39" spans="2:150" s="23" customFormat="1" ht="17.25" customHeight="1" x14ac:dyDescent="0.25">
      <c r="B39" s="171"/>
      <c r="C39" s="172"/>
      <c r="D39" s="172"/>
      <c r="E39" s="172"/>
      <c r="F39" s="172"/>
      <c r="G39" s="172"/>
      <c r="H39" s="172"/>
      <c r="I39" s="172"/>
      <c r="J39" s="172"/>
      <c r="K39" s="172"/>
      <c r="L39" s="172"/>
      <c r="M39" s="172"/>
      <c r="N39" s="172"/>
      <c r="S39" s="30"/>
      <c r="T39" s="30" t="s">
        <v>168</v>
      </c>
      <c r="U39" s="50">
        <v>3.6666669999999999</v>
      </c>
      <c r="V39" s="50">
        <v>4</v>
      </c>
      <c r="W39" s="50">
        <v>2.5</v>
      </c>
      <c r="X39" s="50">
        <v>4.0714290000000002</v>
      </c>
      <c r="Y39" s="50">
        <v>1.3333330000000001</v>
      </c>
      <c r="Z39" s="21">
        <v>7</v>
      </c>
      <c r="AA39" s="29" t="b">
        <f t="shared" si="60"/>
        <v>0</v>
      </c>
      <c r="AB39" s="30" t="e">
        <f t="shared" si="62"/>
        <v>#N/A</v>
      </c>
      <c r="AC39" s="30" t="e">
        <f t="shared" si="63"/>
        <v>#N/A</v>
      </c>
      <c r="AD39" s="30" t="e">
        <f t="shared" si="64"/>
        <v>#N/A</v>
      </c>
      <c r="AE39" s="30" t="e">
        <f t="shared" si="65"/>
        <v>#N/A</v>
      </c>
      <c r="AF39" s="30" t="e">
        <f t="shared" si="66"/>
        <v>#N/A</v>
      </c>
      <c r="AG39" s="30" t="e">
        <f t="shared" si="67"/>
        <v>#N/A</v>
      </c>
      <c r="AH39" s="30"/>
      <c r="AI39" s="30"/>
      <c r="AJ39" s="30" t="s">
        <v>168</v>
      </c>
      <c r="AK39" s="30">
        <v>0.16790169999999982</v>
      </c>
      <c r="AL39" s="30">
        <v>0.30180213999999994</v>
      </c>
      <c r="AM39" s="30">
        <v>-0.10368833000000022</v>
      </c>
      <c r="AN39" s="30">
        <v>0.25207014207700018</v>
      </c>
      <c r="AO39" s="30">
        <v>-0.4441586999999998</v>
      </c>
      <c r="AP39" s="30"/>
      <c r="AQ39" s="30"/>
      <c r="AR39" s="30"/>
      <c r="AS39" s="30"/>
      <c r="AT39" s="30"/>
      <c r="AU39" s="30"/>
      <c r="AV39" s="30"/>
      <c r="AW39" s="30"/>
      <c r="AX39" s="30"/>
      <c r="AY39" s="31"/>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20"/>
      <c r="CF39" s="32"/>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20"/>
      <c r="DE39" s="20"/>
      <c r="DF39" s="20"/>
      <c r="DG39" s="31"/>
      <c r="DH39" s="19" t="s">
        <v>32</v>
      </c>
      <c r="DI39" s="19">
        <v>3.0832888414308601</v>
      </c>
      <c r="DJ39" s="19"/>
      <c r="DK39" s="19"/>
      <c r="DL39" s="19"/>
      <c r="DM39" s="19"/>
      <c r="DN39" s="19"/>
      <c r="DO39" s="19"/>
      <c r="DP39" s="19"/>
      <c r="DQ39" s="19"/>
      <c r="DR39" s="19"/>
      <c r="DS39" s="19"/>
      <c r="DT39" s="19"/>
      <c r="DU39" s="19"/>
      <c r="DV39" s="19"/>
      <c r="DW39" s="19"/>
      <c r="DX39" s="19"/>
      <c r="DY39" s="19"/>
      <c r="DZ39" s="19"/>
      <c r="EA39" s="19"/>
      <c r="EB39" s="19"/>
      <c r="EC39" s="19"/>
      <c r="ED39" s="19"/>
      <c r="EE39" s="33"/>
      <c r="EF39" s="31"/>
      <c r="EG39" s="31"/>
      <c r="EH39" s="31"/>
      <c r="EI39" s="31"/>
      <c r="EJ39" s="35"/>
      <c r="EK39" s="35"/>
      <c r="EL39" s="35"/>
      <c r="EM39" s="35"/>
      <c r="EN39" s="35"/>
      <c r="EO39" s="35"/>
      <c r="EP39" s="35"/>
      <c r="EQ39" s="35"/>
      <c r="ER39" s="35"/>
      <c r="ES39" s="35"/>
      <c r="ET39" s="35"/>
    </row>
    <row r="40" spans="2:150" s="23" customFormat="1" ht="17.25" customHeight="1" x14ac:dyDescent="0.25">
      <c r="B40" s="172"/>
      <c r="C40" s="172"/>
      <c r="D40" s="172"/>
      <c r="E40" s="172"/>
      <c r="F40" s="172"/>
      <c r="G40" s="172"/>
      <c r="H40" s="172"/>
      <c r="I40" s="172"/>
      <c r="J40" s="172"/>
      <c r="K40" s="172"/>
      <c r="L40" s="172"/>
      <c r="M40" s="172"/>
      <c r="N40" s="172"/>
      <c r="S40" s="30"/>
      <c r="T40" s="30" t="s">
        <v>169</v>
      </c>
      <c r="U40" s="50">
        <v>3.4444439999999998</v>
      </c>
      <c r="V40" s="50">
        <v>3.9333330000000002</v>
      </c>
      <c r="W40" s="50">
        <v>3.75</v>
      </c>
      <c r="X40" s="50">
        <v>4.2380950000000004</v>
      </c>
      <c r="Y40" s="50">
        <v>1.111111</v>
      </c>
      <c r="Z40" s="21">
        <v>8</v>
      </c>
      <c r="AA40" s="29" t="b">
        <f t="shared" si="60"/>
        <v>0</v>
      </c>
      <c r="AB40" s="30" t="e">
        <f t="shared" si="62"/>
        <v>#N/A</v>
      </c>
      <c r="AC40" s="30" t="e">
        <f t="shared" si="63"/>
        <v>#N/A</v>
      </c>
      <c r="AD40" s="30" t="e">
        <f t="shared" si="64"/>
        <v>#N/A</v>
      </c>
      <c r="AE40" s="30" t="e">
        <f t="shared" si="65"/>
        <v>#N/A</v>
      </c>
      <c r="AF40" s="30" t="e">
        <f t="shared" si="66"/>
        <v>#N/A</v>
      </c>
      <c r="AG40" s="30" t="e">
        <f t="shared" si="67"/>
        <v>#N/A</v>
      </c>
      <c r="AH40" s="30"/>
      <c r="AI40" s="30"/>
      <c r="AJ40" s="30" t="s">
        <v>169</v>
      </c>
      <c r="AK40" s="30">
        <v>-5.4321300000000239E-2</v>
      </c>
      <c r="AL40" s="30">
        <v>0.23513514000000013</v>
      </c>
      <c r="AM40" s="30">
        <v>1.1463116699999998</v>
      </c>
      <c r="AN40" s="30">
        <v>0.41873614207700038</v>
      </c>
      <c r="AO40" s="30">
        <v>-0.66638069999999994</v>
      </c>
      <c r="AP40" s="30"/>
      <c r="AQ40" s="30"/>
      <c r="AR40" s="30"/>
      <c r="AS40" s="30"/>
      <c r="AT40" s="30"/>
      <c r="AU40" s="30"/>
      <c r="AV40" s="30"/>
      <c r="AW40" s="30"/>
      <c r="AX40" s="30"/>
      <c r="AY40" s="31"/>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20"/>
      <c r="CF40" s="32"/>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20"/>
      <c r="DE40" s="20"/>
      <c r="DF40" s="20"/>
      <c r="DG40" s="31"/>
      <c r="DH40" s="19" t="s">
        <v>33</v>
      </c>
      <c r="DI40" s="19">
        <v>3.89535504538174</v>
      </c>
      <c r="DJ40" s="19"/>
      <c r="DK40" s="19"/>
      <c r="DL40" s="19"/>
      <c r="DM40" s="19"/>
      <c r="DN40" s="19"/>
      <c r="DO40" s="19"/>
      <c r="DP40" s="19"/>
      <c r="DQ40" s="19"/>
      <c r="DR40" s="19"/>
      <c r="DS40" s="19"/>
      <c r="DT40" s="19"/>
      <c r="DU40" s="19"/>
      <c r="DV40" s="19"/>
      <c r="DW40" s="19"/>
      <c r="DX40" s="19"/>
      <c r="DY40" s="19"/>
      <c r="DZ40" s="19"/>
      <c r="EA40" s="19"/>
      <c r="EB40" s="19"/>
      <c r="EC40" s="19"/>
      <c r="ED40" s="19"/>
      <c r="EE40" s="33"/>
      <c r="EF40" s="31"/>
      <c r="EG40" s="31"/>
      <c r="EH40" s="31"/>
      <c r="EI40" s="31"/>
      <c r="EJ40" s="35"/>
      <c r="EK40" s="35"/>
      <c r="EL40" s="35"/>
      <c r="EM40" s="35"/>
      <c r="EN40" s="35"/>
      <c r="EO40" s="35"/>
      <c r="EP40" s="35"/>
      <c r="EQ40" s="35"/>
      <c r="ER40" s="35"/>
      <c r="ES40" s="35"/>
      <c r="ET40" s="35"/>
    </row>
    <row r="41" spans="2:150" s="23" customFormat="1" ht="17.25" customHeight="1" x14ac:dyDescent="0.25">
      <c r="B41" s="172"/>
      <c r="C41" s="172"/>
      <c r="D41" s="172"/>
      <c r="E41" s="172"/>
      <c r="F41" s="172"/>
      <c r="G41" s="172"/>
      <c r="H41" s="172"/>
      <c r="I41" s="172"/>
      <c r="J41" s="172"/>
      <c r="K41" s="172"/>
      <c r="L41" s="172"/>
      <c r="M41" s="172"/>
      <c r="N41" s="172"/>
      <c r="S41" s="30"/>
      <c r="T41" s="30" t="s">
        <v>170</v>
      </c>
      <c r="U41" s="50">
        <v>3.1333329999999999</v>
      </c>
      <c r="V41" s="50">
        <v>3.6</v>
      </c>
      <c r="W41" s="50">
        <v>2.7</v>
      </c>
      <c r="X41" s="50">
        <v>3.8857140000000001</v>
      </c>
      <c r="Y41" s="50">
        <v>1.6666669999999999</v>
      </c>
      <c r="Z41" s="21">
        <v>9</v>
      </c>
      <c r="AA41" s="29" t="b">
        <f t="shared" si="60"/>
        <v>0</v>
      </c>
      <c r="AB41" s="30" t="e">
        <f t="shared" si="62"/>
        <v>#N/A</v>
      </c>
      <c r="AC41" s="30" t="e">
        <f t="shared" si="63"/>
        <v>#N/A</v>
      </c>
      <c r="AD41" s="30" t="e">
        <f t="shared" si="64"/>
        <v>#N/A</v>
      </c>
      <c r="AE41" s="30" t="e">
        <f t="shared" si="65"/>
        <v>#N/A</v>
      </c>
      <c r="AF41" s="30" t="e">
        <f t="shared" si="66"/>
        <v>#N/A</v>
      </c>
      <c r="AG41" s="30" t="e">
        <f t="shared" si="67"/>
        <v>#N/A</v>
      </c>
      <c r="AH41" s="30"/>
      <c r="AI41" s="30"/>
      <c r="AJ41" s="30" t="s">
        <v>170</v>
      </c>
      <c r="AK41" s="30">
        <v>-0.36543230000000015</v>
      </c>
      <c r="AL41" s="30">
        <v>-9.819785999999997E-2</v>
      </c>
      <c r="AM41" s="30">
        <v>9.631166999999996E-2</v>
      </c>
      <c r="AN41" s="30">
        <v>6.6355142077000107E-2</v>
      </c>
      <c r="AO41" s="30">
        <v>-0.1108247</v>
      </c>
      <c r="AP41" s="30"/>
      <c r="AQ41" s="30"/>
      <c r="AR41" s="30"/>
      <c r="AS41" s="30"/>
      <c r="AT41" s="30"/>
      <c r="AU41" s="30"/>
      <c r="AV41" s="30"/>
      <c r="AW41" s="30"/>
      <c r="AX41" s="30"/>
      <c r="AY41" s="31"/>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20"/>
      <c r="CF41" s="32"/>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20"/>
      <c r="DE41" s="20"/>
      <c r="DF41" s="20"/>
      <c r="DG41" s="31"/>
      <c r="DH41" s="19" t="s">
        <v>34</v>
      </c>
      <c r="DI41" s="19">
        <v>3.7303790710090001</v>
      </c>
      <c r="DJ41" s="19"/>
      <c r="DK41" s="19"/>
      <c r="DL41" s="19"/>
      <c r="DM41" s="19"/>
      <c r="DN41" s="19"/>
      <c r="DO41" s="19"/>
      <c r="DP41" s="19"/>
      <c r="DQ41" s="19"/>
      <c r="DR41" s="19"/>
      <c r="DS41" s="19"/>
      <c r="DT41" s="19"/>
      <c r="DU41" s="19"/>
      <c r="DV41" s="19"/>
      <c r="DW41" s="19"/>
      <c r="DX41" s="19"/>
      <c r="DY41" s="19"/>
      <c r="DZ41" s="19"/>
      <c r="EA41" s="19"/>
      <c r="EB41" s="19"/>
      <c r="EC41" s="19"/>
      <c r="ED41" s="19"/>
      <c r="EE41" s="33"/>
      <c r="EF41" s="31"/>
      <c r="EG41" s="31"/>
      <c r="EH41" s="31"/>
      <c r="EI41" s="31"/>
      <c r="EJ41" s="35"/>
      <c r="EK41" s="35"/>
      <c r="EL41" s="35"/>
      <c r="EM41" s="35"/>
      <c r="EN41" s="35"/>
      <c r="EO41" s="35"/>
      <c r="EP41" s="35"/>
      <c r="EQ41" s="35"/>
      <c r="ER41" s="35"/>
      <c r="ES41" s="35"/>
      <c r="ET41" s="35"/>
    </row>
    <row r="42" spans="2:150" s="23" customFormat="1" ht="17.25" customHeight="1" x14ac:dyDescent="0.25">
      <c r="B42" s="172"/>
      <c r="C42" s="172"/>
      <c r="D42" s="172"/>
      <c r="E42" s="172"/>
      <c r="F42" s="172"/>
      <c r="G42" s="172"/>
      <c r="H42" s="172"/>
      <c r="I42" s="172"/>
      <c r="J42" s="172"/>
      <c r="K42" s="172"/>
      <c r="L42" s="172"/>
      <c r="M42" s="172"/>
      <c r="N42" s="172"/>
      <c r="S42" s="35"/>
      <c r="T42" s="35" t="s">
        <v>171</v>
      </c>
      <c r="U42" s="51">
        <v>4</v>
      </c>
      <c r="V42" s="51">
        <v>3.4</v>
      </c>
      <c r="W42" s="51">
        <v>3.5</v>
      </c>
      <c r="X42" s="51">
        <v>4.1428570000000002</v>
      </c>
      <c r="Y42" s="51">
        <v>1.3333330000000001</v>
      </c>
      <c r="Z42" s="21">
        <v>10</v>
      </c>
      <c r="AA42" s="29" t="b">
        <f t="shared" si="60"/>
        <v>0</v>
      </c>
      <c r="AB42" s="30" t="e">
        <f t="shared" si="62"/>
        <v>#N/A</v>
      </c>
      <c r="AC42" s="30" t="e">
        <f t="shared" si="63"/>
        <v>#N/A</v>
      </c>
      <c r="AD42" s="30" t="e">
        <f t="shared" si="64"/>
        <v>#N/A</v>
      </c>
      <c r="AE42" s="30" t="e">
        <f t="shared" si="65"/>
        <v>#N/A</v>
      </c>
      <c r="AF42" s="30" t="e">
        <f t="shared" si="66"/>
        <v>#N/A</v>
      </c>
      <c r="AG42" s="30" t="e">
        <f t="shared" si="67"/>
        <v>#N/A</v>
      </c>
      <c r="AH42" s="35"/>
      <c r="AI42" s="35"/>
      <c r="AJ42" s="35" t="s">
        <v>171</v>
      </c>
      <c r="AK42" s="35">
        <v>0.50123469999999992</v>
      </c>
      <c r="AL42" s="35">
        <v>-0.29819786000000015</v>
      </c>
      <c r="AM42" s="35">
        <v>0.89631166999999978</v>
      </c>
      <c r="AN42" s="35">
        <v>0.32349814207700023</v>
      </c>
      <c r="AO42" s="35">
        <v>-0.4441586999999998</v>
      </c>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19" t="s">
        <v>35</v>
      </c>
      <c r="DI42" s="19">
        <v>3.6860651361452201</v>
      </c>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row>
    <row r="43" spans="2:150" s="23" customFormat="1" ht="17.25" customHeight="1" x14ac:dyDescent="0.25">
      <c r="B43" s="172"/>
      <c r="C43" s="172"/>
      <c r="D43" s="172"/>
      <c r="E43" s="172"/>
      <c r="F43" s="172"/>
      <c r="G43" s="172"/>
      <c r="H43" s="172"/>
      <c r="I43" s="172"/>
      <c r="J43" s="172"/>
      <c r="K43" s="172"/>
      <c r="L43" s="172"/>
      <c r="M43" s="172"/>
      <c r="N43" s="172"/>
      <c r="S43" s="35"/>
      <c r="T43" s="35" t="s">
        <v>172</v>
      </c>
      <c r="U43" s="51">
        <v>3.4583330000000001</v>
      </c>
      <c r="V43" s="51">
        <v>4.2249999999999996</v>
      </c>
      <c r="W43" s="51">
        <v>3.5625</v>
      </c>
      <c r="X43" s="51">
        <v>4.1071429999999998</v>
      </c>
      <c r="Y43" s="51">
        <v>1.75</v>
      </c>
      <c r="Z43" s="21">
        <v>11</v>
      </c>
      <c r="AA43" s="29" t="b">
        <f t="shared" si="60"/>
        <v>0</v>
      </c>
      <c r="AB43" s="30" t="e">
        <f t="shared" si="62"/>
        <v>#N/A</v>
      </c>
      <c r="AC43" s="30" t="e">
        <f t="shared" si="63"/>
        <v>#N/A</v>
      </c>
      <c r="AD43" s="30" t="e">
        <f t="shared" si="64"/>
        <v>#N/A</v>
      </c>
      <c r="AE43" s="30" t="e">
        <f t="shared" si="65"/>
        <v>#N/A</v>
      </c>
      <c r="AF43" s="30" t="e">
        <f t="shared" si="66"/>
        <v>#N/A</v>
      </c>
      <c r="AG43" s="30" t="e">
        <f t="shared" si="67"/>
        <v>#N/A</v>
      </c>
      <c r="AH43" s="35"/>
      <c r="AI43" s="35"/>
      <c r="AJ43" s="35" t="s">
        <v>172</v>
      </c>
      <c r="AK43" s="35">
        <v>-4.0432299999999977E-2</v>
      </c>
      <c r="AL43" s="35">
        <v>0.52680213999999959</v>
      </c>
      <c r="AM43" s="35">
        <v>0.95881166999999978</v>
      </c>
      <c r="AN43" s="35">
        <v>0.28778414207699976</v>
      </c>
      <c r="AO43" s="35">
        <v>-2.7491699999999897E-2</v>
      </c>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19" t="s">
        <v>36</v>
      </c>
      <c r="DI43" s="19">
        <v>3.6593699946610001</v>
      </c>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row>
    <row r="44" spans="2:150" s="23" customFormat="1" ht="17.25" customHeight="1" x14ac:dyDescent="0.25">
      <c r="B44" s="172"/>
      <c r="C44" s="172"/>
      <c r="D44" s="172"/>
      <c r="E44" s="172"/>
      <c r="F44" s="172"/>
      <c r="G44" s="172"/>
      <c r="H44" s="172"/>
      <c r="I44" s="172"/>
      <c r="J44" s="172"/>
      <c r="K44" s="172"/>
      <c r="L44" s="172"/>
      <c r="M44" s="172"/>
      <c r="N44" s="172"/>
      <c r="T44" s="23" t="s">
        <v>173</v>
      </c>
      <c r="U44" s="49">
        <v>4.1111110000000002</v>
      </c>
      <c r="V44" s="49">
        <v>4.1333330000000004</v>
      </c>
      <c r="W44" s="49">
        <v>2.2083330000000001</v>
      </c>
      <c r="X44" s="49">
        <v>4.1428570000000002</v>
      </c>
      <c r="Y44" s="49">
        <v>1.888889</v>
      </c>
      <c r="Z44" s="21">
        <v>12</v>
      </c>
      <c r="AA44" s="29" t="b">
        <f t="shared" si="60"/>
        <v>0</v>
      </c>
      <c r="AB44" s="30" t="e">
        <f t="shared" si="62"/>
        <v>#N/A</v>
      </c>
      <c r="AC44" s="30" t="e">
        <f t="shared" si="63"/>
        <v>#N/A</v>
      </c>
      <c r="AD44" s="30" t="e">
        <f t="shared" si="64"/>
        <v>#N/A</v>
      </c>
      <c r="AE44" s="30" t="e">
        <f t="shared" si="65"/>
        <v>#N/A</v>
      </c>
      <c r="AF44" s="30" t="e">
        <f t="shared" si="66"/>
        <v>#N/A</v>
      </c>
      <c r="AG44" s="30" t="e">
        <f t="shared" si="67"/>
        <v>#N/A</v>
      </c>
      <c r="AJ44" s="23" t="s">
        <v>173</v>
      </c>
      <c r="AK44" s="23">
        <v>0.6123457000000001</v>
      </c>
      <c r="AL44" s="23">
        <v>0.43513514000000031</v>
      </c>
      <c r="AM44" s="23">
        <v>-0.39535533000000012</v>
      </c>
      <c r="AN44" s="23">
        <v>0.32349814207700023</v>
      </c>
      <c r="AO44" s="23">
        <v>0.11139730000000014</v>
      </c>
      <c r="DH44" s="19" t="s">
        <v>37</v>
      </c>
      <c r="DI44" s="19">
        <v>3.8579818473037899</v>
      </c>
    </row>
    <row r="45" spans="2:150" s="23" customFormat="1" ht="17.25" customHeight="1" x14ac:dyDescent="0.25">
      <c r="B45" s="172"/>
      <c r="C45" s="172"/>
      <c r="D45" s="172"/>
      <c r="E45" s="172"/>
      <c r="F45" s="172"/>
      <c r="G45" s="172"/>
      <c r="H45" s="172"/>
      <c r="I45" s="172"/>
      <c r="J45" s="172"/>
      <c r="K45" s="172"/>
      <c r="L45" s="172"/>
      <c r="M45" s="172"/>
      <c r="N45" s="172"/>
      <c r="T45" s="23" t="s">
        <v>174</v>
      </c>
      <c r="U45" s="49">
        <v>3.8333330000000001</v>
      </c>
      <c r="V45" s="49">
        <v>4.1666670000000003</v>
      </c>
      <c r="W45" s="49">
        <v>3.8333330000000001</v>
      </c>
      <c r="X45" s="49">
        <v>4.4523809999999999</v>
      </c>
      <c r="Y45" s="49">
        <v>1.7222219999999999</v>
      </c>
      <c r="Z45" s="21">
        <v>13</v>
      </c>
      <c r="AA45" s="29" t="b">
        <f t="shared" si="60"/>
        <v>0</v>
      </c>
      <c r="AB45" s="30" t="e">
        <f t="shared" si="62"/>
        <v>#N/A</v>
      </c>
      <c r="AC45" s="30" t="e">
        <f t="shared" si="63"/>
        <v>#N/A</v>
      </c>
      <c r="AD45" s="30" t="e">
        <f t="shared" si="64"/>
        <v>#N/A</v>
      </c>
      <c r="AE45" s="30" t="e">
        <f t="shared" si="65"/>
        <v>#N/A</v>
      </c>
      <c r="AF45" s="30" t="e">
        <f t="shared" si="66"/>
        <v>#N/A</v>
      </c>
      <c r="AG45" s="30" t="e">
        <f t="shared" si="67"/>
        <v>#N/A</v>
      </c>
      <c r="AJ45" s="23" t="s">
        <v>174</v>
      </c>
      <c r="AK45" s="23">
        <v>0.33456770000000002</v>
      </c>
      <c r="AL45" s="23">
        <v>0.46846914000000028</v>
      </c>
      <c r="AM45" s="23">
        <v>1.2296446699999999</v>
      </c>
      <c r="AN45" s="23">
        <v>0.63302214207699992</v>
      </c>
      <c r="AO45" s="23">
        <v>-5.5269699999999977E-2</v>
      </c>
      <c r="DH45" s="19" t="s">
        <v>38</v>
      </c>
      <c r="DI45" s="19">
        <v>3.7848371596370001</v>
      </c>
    </row>
    <row r="46" spans="2:150" s="23" customFormat="1" ht="17.25" customHeight="1" x14ac:dyDescent="0.25">
      <c r="B46" s="172"/>
      <c r="C46" s="172"/>
      <c r="D46" s="172"/>
      <c r="E46" s="172"/>
      <c r="F46" s="172"/>
      <c r="G46" s="172"/>
      <c r="H46" s="172"/>
      <c r="I46" s="172"/>
      <c r="J46" s="172"/>
      <c r="K46" s="172"/>
      <c r="L46" s="172"/>
      <c r="M46" s="172"/>
      <c r="N46" s="172"/>
      <c r="T46" s="23" t="s">
        <v>175</v>
      </c>
      <c r="U46" s="49">
        <v>3.5925929999999999</v>
      </c>
      <c r="V46" s="49">
        <v>4.0444440000000004</v>
      </c>
      <c r="W46" s="49">
        <v>3.4722219999999999</v>
      </c>
      <c r="X46" s="49">
        <v>4.1904760000000003</v>
      </c>
      <c r="Y46" s="49">
        <v>1.4444440000000001</v>
      </c>
      <c r="Z46" s="21">
        <v>14</v>
      </c>
      <c r="AA46" s="29" t="b">
        <f t="shared" si="60"/>
        <v>0</v>
      </c>
      <c r="AB46" s="30" t="e">
        <f t="shared" si="62"/>
        <v>#N/A</v>
      </c>
      <c r="AC46" s="30" t="e">
        <f t="shared" si="63"/>
        <v>#N/A</v>
      </c>
      <c r="AD46" s="30" t="e">
        <f t="shared" si="64"/>
        <v>#N/A</v>
      </c>
      <c r="AE46" s="30" t="e">
        <f t="shared" si="65"/>
        <v>#N/A</v>
      </c>
      <c r="AF46" s="30" t="e">
        <f t="shared" si="66"/>
        <v>#N/A</v>
      </c>
      <c r="AG46" s="30" t="e">
        <f t="shared" si="67"/>
        <v>#N/A</v>
      </c>
      <c r="AJ46" s="23" t="s">
        <v>175</v>
      </c>
      <c r="AK46" s="23">
        <v>9.3827699999999847E-2</v>
      </c>
      <c r="AL46" s="23">
        <v>0.34624614000000031</v>
      </c>
      <c r="AM46" s="23">
        <v>0.8685336699999997</v>
      </c>
      <c r="AN46" s="23">
        <v>0.37111714207700031</v>
      </c>
      <c r="AO46" s="23">
        <v>-0.33304769999999984</v>
      </c>
      <c r="DH46" s="19" t="s">
        <v>39</v>
      </c>
      <c r="DI46" s="19">
        <v>3.3726641751201298</v>
      </c>
    </row>
    <row r="47" spans="2:150" s="23" customFormat="1" ht="17.25" customHeight="1" x14ac:dyDescent="0.25">
      <c r="B47" s="172"/>
      <c r="C47" s="172"/>
      <c r="D47" s="172"/>
      <c r="E47" s="172"/>
      <c r="F47" s="172"/>
      <c r="G47" s="172"/>
      <c r="H47" s="172"/>
      <c r="I47" s="172"/>
      <c r="J47" s="172"/>
      <c r="K47" s="172"/>
      <c r="L47" s="172"/>
      <c r="M47" s="172"/>
      <c r="N47" s="172"/>
      <c r="T47" s="23" t="s">
        <v>176</v>
      </c>
      <c r="U47" s="49">
        <v>3.8333330000000001</v>
      </c>
      <c r="V47" s="49">
        <v>4.5</v>
      </c>
      <c r="W47" s="49">
        <v>2.5625</v>
      </c>
      <c r="X47" s="49">
        <v>4.3214290000000002</v>
      </c>
      <c r="Y47" s="49">
        <v>1.8333330000000001</v>
      </c>
      <c r="Z47" s="21">
        <v>15</v>
      </c>
      <c r="AA47" s="29" t="b">
        <f t="shared" si="60"/>
        <v>0</v>
      </c>
      <c r="AB47" s="30" t="e">
        <f t="shared" si="62"/>
        <v>#N/A</v>
      </c>
      <c r="AC47" s="30" t="e">
        <f t="shared" si="63"/>
        <v>#N/A</v>
      </c>
      <c r="AD47" s="30" t="e">
        <f t="shared" si="64"/>
        <v>#N/A</v>
      </c>
      <c r="AE47" s="30" t="e">
        <f t="shared" si="65"/>
        <v>#N/A</v>
      </c>
      <c r="AF47" s="30" t="e">
        <f t="shared" si="66"/>
        <v>#N/A</v>
      </c>
      <c r="AG47" s="30" t="e">
        <f t="shared" si="67"/>
        <v>#N/A</v>
      </c>
      <c r="AJ47" s="23" t="s">
        <v>176</v>
      </c>
      <c r="AK47" s="23">
        <v>0.33456770000000002</v>
      </c>
      <c r="AL47" s="23">
        <v>0.80180213999999994</v>
      </c>
      <c r="AM47" s="23">
        <v>-4.1188330000000217E-2</v>
      </c>
      <c r="AN47" s="23">
        <v>0.50207014207700018</v>
      </c>
      <c r="AO47" s="23">
        <v>5.5841300000000205E-2</v>
      </c>
      <c r="DH47" s="19" t="s">
        <v>40</v>
      </c>
      <c r="DI47" s="19">
        <v>2.9092365189535498</v>
      </c>
    </row>
    <row r="48" spans="2:150" s="23" customFormat="1" ht="17.25" customHeight="1" x14ac:dyDescent="0.25">
      <c r="B48" s="172"/>
      <c r="C48" s="172"/>
      <c r="D48" s="172"/>
      <c r="E48" s="172"/>
      <c r="F48" s="172"/>
      <c r="G48" s="172"/>
      <c r="H48" s="172"/>
      <c r="I48" s="172"/>
      <c r="J48" s="172"/>
      <c r="K48" s="172"/>
      <c r="L48" s="172"/>
      <c r="M48" s="172"/>
      <c r="N48" s="172"/>
      <c r="T48" s="23" t="s">
        <v>177</v>
      </c>
      <c r="U48" s="49">
        <v>3.5555560000000002</v>
      </c>
      <c r="V48" s="49">
        <v>3.8666670000000001</v>
      </c>
      <c r="W48" s="49">
        <v>3.4166669999999999</v>
      </c>
      <c r="X48" s="49">
        <v>4.1904760000000003</v>
      </c>
      <c r="Y48" s="49">
        <v>1.4444440000000001</v>
      </c>
      <c r="Z48" s="21">
        <v>16</v>
      </c>
      <c r="AA48" s="29" t="b">
        <f t="shared" si="60"/>
        <v>0</v>
      </c>
      <c r="AB48" s="30" t="e">
        <f t="shared" si="62"/>
        <v>#N/A</v>
      </c>
      <c r="AC48" s="30" t="e">
        <f t="shared" si="63"/>
        <v>#N/A</v>
      </c>
      <c r="AD48" s="30" t="e">
        <f t="shared" si="64"/>
        <v>#N/A</v>
      </c>
      <c r="AE48" s="30" t="e">
        <f t="shared" si="65"/>
        <v>#N/A</v>
      </c>
      <c r="AF48" s="30" t="e">
        <f t="shared" si="66"/>
        <v>#N/A</v>
      </c>
      <c r="AG48" s="30" t="e">
        <f t="shared" si="67"/>
        <v>#N/A</v>
      </c>
      <c r="AJ48" s="23" t="s">
        <v>177</v>
      </c>
      <c r="AK48" s="23">
        <v>5.6790700000000083E-2</v>
      </c>
      <c r="AL48" s="23">
        <v>0.16846914000000002</v>
      </c>
      <c r="AM48" s="23">
        <v>0.81297866999999968</v>
      </c>
      <c r="AN48" s="23">
        <v>0.37111714207700031</v>
      </c>
      <c r="AO48" s="23">
        <v>-0.33304769999999984</v>
      </c>
      <c r="DH48" s="19" t="s">
        <v>41</v>
      </c>
      <c r="DI48" s="19">
        <v>2.6705819540843598</v>
      </c>
    </row>
    <row r="49" spans="2:113" s="23" customFormat="1" ht="17.25" customHeight="1" x14ac:dyDescent="0.25">
      <c r="B49" s="172"/>
      <c r="C49" s="172"/>
      <c r="D49" s="172"/>
      <c r="E49" s="172"/>
      <c r="F49" s="172"/>
      <c r="G49" s="172"/>
      <c r="H49" s="172"/>
      <c r="I49" s="172"/>
      <c r="J49" s="172"/>
      <c r="K49" s="172"/>
      <c r="L49" s="172"/>
      <c r="M49" s="172"/>
      <c r="N49" s="172"/>
      <c r="T49" s="23" t="s">
        <v>178</v>
      </c>
      <c r="U49" s="49">
        <v>3.518519</v>
      </c>
      <c r="V49" s="49">
        <v>3.8666670000000001</v>
      </c>
      <c r="W49" s="49">
        <v>3.25</v>
      </c>
      <c r="X49" s="49">
        <v>4.5238100000000001</v>
      </c>
      <c r="Y49" s="49">
        <v>2.074074</v>
      </c>
      <c r="Z49" s="21">
        <v>17</v>
      </c>
      <c r="AA49" s="29" t="b">
        <f t="shared" si="60"/>
        <v>0</v>
      </c>
      <c r="AB49" s="30" t="e">
        <f t="shared" si="62"/>
        <v>#N/A</v>
      </c>
      <c r="AC49" s="30" t="e">
        <f t="shared" si="63"/>
        <v>#N/A</v>
      </c>
      <c r="AD49" s="30" t="e">
        <f t="shared" si="64"/>
        <v>#N/A</v>
      </c>
      <c r="AE49" s="30" t="e">
        <f t="shared" si="65"/>
        <v>#N/A</v>
      </c>
      <c r="AF49" s="30" t="e">
        <f t="shared" si="66"/>
        <v>#N/A</v>
      </c>
      <c r="AG49" s="30" t="e">
        <f t="shared" si="67"/>
        <v>#N/A</v>
      </c>
      <c r="AJ49" s="23" t="s">
        <v>178</v>
      </c>
      <c r="AK49" s="23">
        <v>1.9753699999999874E-2</v>
      </c>
      <c r="AL49" s="23">
        <v>0.16846914000000002</v>
      </c>
      <c r="AM49" s="23">
        <v>0.64631166999999978</v>
      </c>
      <c r="AN49" s="23">
        <v>0.7044511420770001</v>
      </c>
      <c r="AO49" s="23">
        <v>0.29658230000000008</v>
      </c>
      <c r="DH49" s="19" t="s">
        <v>42</v>
      </c>
      <c r="DI49" s="19">
        <v>4.0416444207154303</v>
      </c>
    </row>
    <row r="50" spans="2:113" s="23" customFormat="1" ht="17.25" customHeight="1" x14ac:dyDescent="0.25">
      <c r="B50" s="172"/>
      <c r="C50" s="172"/>
      <c r="D50" s="172"/>
      <c r="E50" s="172"/>
      <c r="F50" s="172"/>
      <c r="G50" s="172"/>
      <c r="H50" s="172"/>
      <c r="I50" s="172"/>
      <c r="J50" s="172"/>
      <c r="K50" s="172"/>
      <c r="L50" s="172"/>
      <c r="M50" s="172"/>
      <c r="N50" s="172"/>
      <c r="T50" s="23" t="s">
        <v>179</v>
      </c>
      <c r="U50" s="49">
        <v>3.6111110000000002</v>
      </c>
      <c r="V50" s="49">
        <v>3.9</v>
      </c>
      <c r="W50" s="49">
        <v>2.4166669999999999</v>
      </c>
      <c r="X50" s="49">
        <v>4.1190480000000003</v>
      </c>
      <c r="Y50" s="49">
        <v>1.611111</v>
      </c>
      <c r="Z50" s="21">
        <v>18</v>
      </c>
      <c r="AA50" s="29" t="b">
        <f t="shared" si="60"/>
        <v>0</v>
      </c>
      <c r="AB50" s="30" t="e">
        <f t="shared" si="62"/>
        <v>#N/A</v>
      </c>
      <c r="AC50" s="30" t="e">
        <f t="shared" si="63"/>
        <v>#N/A</v>
      </c>
      <c r="AD50" s="30" t="e">
        <f t="shared" si="64"/>
        <v>#N/A</v>
      </c>
      <c r="AE50" s="30" t="e">
        <f t="shared" si="65"/>
        <v>#N/A</v>
      </c>
      <c r="AF50" s="30" t="e">
        <f t="shared" si="66"/>
        <v>#N/A</v>
      </c>
      <c r="AG50" s="30" t="e">
        <f t="shared" si="67"/>
        <v>#N/A</v>
      </c>
      <c r="AJ50" s="23" t="s">
        <v>179</v>
      </c>
      <c r="AK50" s="23">
        <v>0.1123457000000001</v>
      </c>
      <c r="AL50" s="23">
        <v>0.20180213999999985</v>
      </c>
      <c r="AM50" s="23">
        <v>-0.18702133000000032</v>
      </c>
      <c r="AN50" s="23">
        <v>0.29968914207700026</v>
      </c>
      <c r="AO50" s="23">
        <v>-0.16638069999999994</v>
      </c>
      <c r="DH50" s="19" t="s">
        <v>43</v>
      </c>
      <c r="DI50" s="19">
        <v>3.9311265349706401</v>
      </c>
    </row>
    <row r="51" spans="2:113" s="23" customFormat="1" ht="17.25" customHeight="1" x14ac:dyDescent="0.25">
      <c r="B51" s="172"/>
      <c r="C51" s="172"/>
      <c r="D51" s="172"/>
      <c r="E51" s="172"/>
      <c r="F51" s="172"/>
      <c r="G51" s="172"/>
      <c r="H51" s="172"/>
      <c r="I51" s="172"/>
      <c r="J51" s="172"/>
      <c r="K51" s="172"/>
      <c r="L51" s="172"/>
      <c r="M51" s="172"/>
      <c r="N51" s="172"/>
      <c r="T51" s="23" t="s">
        <v>180</v>
      </c>
      <c r="U51" s="49">
        <v>3.75</v>
      </c>
      <c r="V51" s="49">
        <v>4.0999999999999996</v>
      </c>
      <c r="W51" s="49">
        <v>2.875</v>
      </c>
      <c r="X51" s="49">
        <v>4.6428570000000002</v>
      </c>
      <c r="Y51" s="49">
        <v>1.4166669999999999</v>
      </c>
      <c r="Z51" s="21">
        <v>19</v>
      </c>
      <c r="AA51" s="29" t="b">
        <f t="shared" si="60"/>
        <v>0</v>
      </c>
      <c r="AB51" s="30" t="e">
        <f t="shared" si="62"/>
        <v>#N/A</v>
      </c>
      <c r="AC51" s="30" t="e">
        <f t="shared" si="63"/>
        <v>#N/A</v>
      </c>
      <c r="AD51" s="30" t="e">
        <f t="shared" si="64"/>
        <v>#N/A</v>
      </c>
      <c r="AE51" s="30" t="e">
        <f t="shared" si="65"/>
        <v>#N/A</v>
      </c>
      <c r="AF51" s="30" t="e">
        <f t="shared" si="66"/>
        <v>#N/A</v>
      </c>
      <c r="AG51" s="30" t="e">
        <f t="shared" si="67"/>
        <v>#N/A</v>
      </c>
      <c r="AJ51" s="23" t="s">
        <v>180</v>
      </c>
      <c r="AK51" s="23">
        <v>0.25123469999999992</v>
      </c>
      <c r="AL51" s="23">
        <v>0.40180213999999959</v>
      </c>
      <c r="AM51" s="23">
        <v>0.27131166999999978</v>
      </c>
      <c r="AN51" s="23">
        <v>0.82349814207700023</v>
      </c>
      <c r="AO51" s="23">
        <v>-0.3608247</v>
      </c>
      <c r="DH51" s="19" t="s">
        <v>44</v>
      </c>
      <c r="DI51" s="19">
        <v>2.95461825947678</v>
      </c>
    </row>
    <row r="52" spans="2:113" s="23" customFormat="1" ht="17.25" customHeight="1" x14ac:dyDescent="0.25">
      <c r="B52" s="172"/>
      <c r="C52" s="172"/>
      <c r="D52" s="172"/>
      <c r="E52" s="172"/>
      <c r="F52" s="172"/>
      <c r="G52" s="172"/>
      <c r="H52" s="172"/>
      <c r="I52" s="172"/>
      <c r="J52" s="172"/>
      <c r="K52" s="172"/>
      <c r="L52" s="172"/>
      <c r="M52" s="172"/>
      <c r="N52" s="172"/>
      <c r="T52" s="23" t="s">
        <v>181</v>
      </c>
      <c r="U52" s="49">
        <v>3.5416669999999999</v>
      </c>
      <c r="V52" s="49">
        <v>4.4000000000000004</v>
      </c>
      <c r="W52" s="49">
        <v>3.65625</v>
      </c>
      <c r="X52" s="49">
        <v>4.3571429999999998</v>
      </c>
      <c r="Y52" s="49">
        <v>1.8333330000000001</v>
      </c>
      <c r="Z52" s="21">
        <v>20</v>
      </c>
      <c r="AA52" s="29" t="b">
        <f t="shared" si="60"/>
        <v>0</v>
      </c>
      <c r="AB52" s="30" t="e">
        <f t="shared" si="62"/>
        <v>#N/A</v>
      </c>
      <c r="AC52" s="30" t="e">
        <f t="shared" si="63"/>
        <v>#N/A</v>
      </c>
      <c r="AD52" s="30" t="e">
        <f t="shared" si="64"/>
        <v>#N/A</v>
      </c>
      <c r="AE52" s="30" t="e">
        <f t="shared" si="65"/>
        <v>#N/A</v>
      </c>
      <c r="AF52" s="30" t="e">
        <f t="shared" si="66"/>
        <v>#N/A</v>
      </c>
      <c r="AG52" s="30" t="e">
        <f t="shared" si="67"/>
        <v>#N/A</v>
      </c>
      <c r="AJ52" s="23" t="s">
        <v>181</v>
      </c>
      <c r="AK52" s="23">
        <v>4.2901699999999821E-2</v>
      </c>
      <c r="AL52" s="23">
        <v>0.7018021400000003</v>
      </c>
      <c r="AM52" s="23">
        <v>1.0525616699999998</v>
      </c>
      <c r="AN52" s="23">
        <v>0.53778414207699976</v>
      </c>
      <c r="AO52" s="23">
        <v>5.5841300000000205E-2</v>
      </c>
      <c r="DH52" s="19" t="s">
        <v>45</v>
      </c>
      <c r="DI52" s="19">
        <v>3.59743726641751</v>
      </c>
    </row>
    <row r="53" spans="2:113" s="23" customFormat="1" ht="17.25" customHeight="1" x14ac:dyDescent="0.25">
      <c r="B53" s="172"/>
      <c r="C53" s="172"/>
      <c r="D53" s="172"/>
      <c r="E53" s="172"/>
      <c r="F53" s="172"/>
      <c r="G53" s="172"/>
      <c r="H53" s="172"/>
      <c r="I53" s="172"/>
      <c r="J53" s="172"/>
      <c r="K53" s="172"/>
      <c r="L53" s="172"/>
      <c r="M53" s="172"/>
      <c r="N53" s="172"/>
      <c r="T53" s="23" t="s">
        <v>182</v>
      </c>
      <c r="U53" s="49">
        <v>3.6666669999999999</v>
      </c>
      <c r="V53" s="49">
        <v>4.2</v>
      </c>
      <c r="W53" s="49">
        <v>2.75</v>
      </c>
      <c r="X53" s="49">
        <v>4.5714290000000002</v>
      </c>
      <c r="Y53" s="49">
        <v>1</v>
      </c>
      <c r="Z53" s="21">
        <v>21</v>
      </c>
      <c r="AA53" s="29" t="b">
        <f t="shared" si="60"/>
        <v>0</v>
      </c>
      <c r="AB53" s="30" t="e">
        <f t="shared" si="62"/>
        <v>#N/A</v>
      </c>
      <c r="AC53" s="30" t="e">
        <f t="shared" si="63"/>
        <v>#N/A</v>
      </c>
      <c r="AD53" s="30" t="e">
        <f t="shared" si="64"/>
        <v>#N/A</v>
      </c>
      <c r="AE53" s="30" t="e">
        <f t="shared" si="65"/>
        <v>#N/A</v>
      </c>
      <c r="AF53" s="30" t="e">
        <f t="shared" si="66"/>
        <v>#N/A</v>
      </c>
      <c r="AG53" s="30" t="e">
        <f t="shared" si="67"/>
        <v>#N/A</v>
      </c>
      <c r="AJ53" s="23" t="s">
        <v>182</v>
      </c>
      <c r="AK53" s="23">
        <v>0.16790169999999982</v>
      </c>
      <c r="AL53" s="23">
        <v>0.50180214000000012</v>
      </c>
      <c r="AM53" s="23">
        <v>0.14631166999999978</v>
      </c>
      <c r="AN53" s="23">
        <v>0.75207014207700018</v>
      </c>
      <c r="AO53" s="23">
        <v>-0.7774916999999999</v>
      </c>
      <c r="DH53" s="19" t="s">
        <v>46</v>
      </c>
      <c r="DI53" s="19">
        <v>3.201815269621</v>
      </c>
    </row>
    <row r="54" spans="2:113" s="23" customFormat="1" ht="17.25" customHeight="1" x14ac:dyDescent="0.25">
      <c r="B54" s="172"/>
      <c r="C54" s="172"/>
      <c r="D54" s="172"/>
      <c r="E54" s="172"/>
      <c r="F54" s="172"/>
      <c r="G54" s="172"/>
      <c r="H54" s="172"/>
      <c r="I54" s="172"/>
      <c r="J54" s="172"/>
      <c r="K54" s="172"/>
      <c r="L54" s="172"/>
      <c r="M54" s="172"/>
      <c r="N54" s="172"/>
      <c r="T54" s="23" t="s">
        <v>183</v>
      </c>
      <c r="U54" s="49">
        <v>3.5</v>
      </c>
      <c r="V54" s="49">
        <v>4.3</v>
      </c>
      <c r="W54" s="49">
        <v>4.125</v>
      </c>
      <c r="X54" s="49">
        <v>4.5</v>
      </c>
      <c r="Y54" s="49">
        <v>1.5</v>
      </c>
      <c r="Z54" s="21">
        <v>22</v>
      </c>
      <c r="AA54" s="29" t="b">
        <f t="shared" si="60"/>
        <v>0</v>
      </c>
      <c r="AB54" s="30" t="e">
        <f t="shared" si="62"/>
        <v>#N/A</v>
      </c>
      <c r="AC54" s="30" t="e">
        <f t="shared" si="63"/>
        <v>#N/A</v>
      </c>
      <c r="AD54" s="30" t="e">
        <f t="shared" si="64"/>
        <v>#N/A</v>
      </c>
      <c r="AE54" s="30" t="e">
        <f t="shared" si="65"/>
        <v>#N/A</v>
      </c>
      <c r="AF54" s="30" t="e">
        <f t="shared" si="66"/>
        <v>#N/A</v>
      </c>
      <c r="AG54" s="30" t="e">
        <f t="shared" si="67"/>
        <v>#N/A</v>
      </c>
      <c r="AJ54" s="23" t="s">
        <v>183</v>
      </c>
      <c r="AK54" s="23">
        <v>1.234699999999922E-3</v>
      </c>
      <c r="AL54" s="23">
        <v>0.60180213999999976</v>
      </c>
      <c r="AM54" s="23">
        <v>1.5213116699999998</v>
      </c>
      <c r="AN54" s="23">
        <v>0.68064114207699999</v>
      </c>
      <c r="AO54" s="23">
        <v>-0.2774916999999999</v>
      </c>
      <c r="DH54" s="19" t="s">
        <v>47</v>
      </c>
      <c r="DI54" s="19">
        <v>3.1820608649225801</v>
      </c>
    </row>
    <row r="55" spans="2:113" s="23" customFormat="1" ht="17.25" customHeight="1" x14ac:dyDescent="0.25">
      <c r="B55" s="172"/>
      <c r="C55" s="172"/>
      <c r="D55" s="172"/>
      <c r="E55" s="172"/>
      <c r="F55" s="172"/>
      <c r="G55" s="172"/>
      <c r="H55" s="172"/>
      <c r="I55" s="172"/>
      <c r="J55" s="172"/>
      <c r="K55" s="172"/>
      <c r="L55" s="172"/>
      <c r="M55" s="172"/>
      <c r="N55" s="172"/>
      <c r="T55" s="23" t="s">
        <v>184</v>
      </c>
      <c r="U55" s="49">
        <v>3.5333329999999998</v>
      </c>
      <c r="V55" s="49">
        <v>4.4400000000000004</v>
      </c>
      <c r="W55" s="49">
        <v>3</v>
      </c>
      <c r="X55" s="49">
        <v>4.2571430000000001</v>
      </c>
      <c r="Y55" s="49">
        <v>2.1333329999999999</v>
      </c>
      <c r="Z55" s="21">
        <v>23</v>
      </c>
      <c r="AA55" s="29" t="b">
        <f t="shared" si="60"/>
        <v>0</v>
      </c>
      <c r="AB55" s="30" t="e">
        <f t="shared" si="62"/>
        <v>#N/A</v>
      </c>
      <c r="AC55" s="30" t="e">
        <f t="shared" si="63"/>
        <v>#N/A</v>
      </c>
      <c r="AD55" s="30" t="e">
        <f t="shared" si="64"/>
        <v>#N/A</v>
      </c>
      <c r="AE55" s="30" t="e">
        <f t="shared" si="65"/>
        <v>#N/A</v>
      </c>
      <c r="AF55" s="30" t="e">
        <f t="shared" si="66"/>
        <v>#N/A</v>
      </c>
      <c r="AG55" s="30" t="e">
        <f t="shared" si="67"/>
        <v>#N/A</v>
      </c>
      <c r="AJ55" s="23" t="s">
        <v>184</v>
      </c>
      <c r="AK55" s="23">
        <v>3.4567699999999757E-2</v>
      </c>
      <c r="AL55" s="23">
        <v>0.74180214000000033</v>
      </c>
      <c r="AM55" s="23">
        <v>0.39631166999999978</v>
      </c>
      <c r="AN55" s="23">
        <v>0.43778414207700012</v>
      </c>
      <c r="AO55" s="23">
        <v>0.35584130000000003</v>
      </c>
      <c r="DH55" s="19" t="s">
        <v>48</v>
      </c>
      <c r="DI55" s="19">
        <v>3.80138814735718</v>
      </c>
    </row>
    <row r="56" spans="2:113" s="23" customFormat="1" ht="17.25" customHeight="1" x14ac:dyDescent="0.25">
      <c r="B56" s="172"/>
      <c r="C56" s="172"/>
      <c r="D56" s="172"/>
      <c r="E56" s="172"/>
      <c r="F56" s="172"/>
      <c r="G56" s="172"/>
      <c r="H56" s="172"/>
      <c r="I56" s="172"/>
      <c r="J56" s="172"/>
      <c r="K56" s="172"/>
      <c r="L56" s="172"/>
      <c r="M56" s="172"/>
      <c r="N56" s="172"/>
      <c r="T56" s="23" t="s">
        <v>185</v>
      </c>
      <c r="U56" s="49">
        <v>3.8095240000000001</v>
      </c>
      <c r="V56" s="49">
        <v>4</v>
      </c>
      <c r="W56" s="49">
        <v>3.0714290000000002</v>
      </c>
      <c r="X56" s="49">
        <v>4.2857139999999996</v>
      </c>
      <c r="Y56" s="49">
        <v>2.0952380000000002</v>
      </c>
      <c r="Z56" s="21">
        <v>24</v>
      </c>
      <c r="AA56" s="29" t="b">
        <f t="shared" si="60"/>
        <v>0</v>
      </c>
      <c r="AB56" s="30" t="e">
        <f t="shared" si="62"/>
        <v>#N/A</v>
      </c>
      <c r="AC56" s="30" t="e">
        <f t="shared" si="63"/>
        <v>#N/A</v>
      </c>
      <c r="AD56" s="30" t="e">
        <f t="shared" si="64"/>
        <v>#N/A</v>
      </c>
      <c r="AE56" s="30" t="e">
        <f t="shared" si="65"/>
        <v>#N/A</v>
      </c>
      <c r="AF56" s="30" t="e">
        <f t="shared" si="66"/>
        <v>#N/A</v>
      </c>
      <c r="AG56" s="30" t="e">
        <f t="shared" si="67"/>
        <v>#N/A</v>
      </c>
      <c r="AJ56" s="23" t="s">
        <v>185</v>
      </c>
      <c r="AK56" s="23">
        <v>0.31075870000000005</v>
      </c>
      <c r="AL56" s="23">
        <v>0.30180213999999994</v>
      </c>
      <c r="AM56" s="23">
        <v>0.46774066999999997</v>
      </c>
      <c r="AN56" s="23">
        <v>0.46635514207699957</v>
      </c>
      <c r="AO56" s="23">
        <v>0.31774630000000026</v>
      </c>
      <c r="DH56" s="19" t="s">
        <v>49</v>
      </c>
      <c r="DI56" s="19">
        <v>1.97490656700481</v>
      </c>
    </row>
    <row r="57" spans="2:113" s="23" customFormat="1" ht="17.25" customHeight="1" x14ac:dyDescent="0.25">
      <c r="B57" s="172"/>
      <c r="C57" s="172"/>
      <c r="D57" s="172"/>
      <c r="E57" s="172"/>
      <c r="F57" s="172"/>
      <c r="G57" s="172"/>
      <c r="H57" s="172"/>
      <c r="I57" s="172"/>
      <c r="J57" s="172"/>
      <c r="K57" s="172"/>
      <c r="L57" s="172"/>
      <c r="M57" s="172"/>
      <c r="N57" s="172"/>
      <c r="U57" s="49"/>
      <c r="V57" s="49"/>
      <c r="W57" s="49"/>
      <c r="X57" s="49"/>
      <c r="Y57" s="49"/>
      <c r="Z57" s="21">
        <v>25</v>
      </c>
      <c r="AA57" s="29" t="b">
        <f t="shared" si="60"/>
        <v>0</v>
      </c>
      <c r="AB57" s="30" t="e">
        <f t="shared" si="62"/>
        <v>#N/A</v>
      </c>
      <c r="AC57" s="30" t="e">
        <f t="shared" si="63"/>
        <v>#N/A</v>
      </c>
      <c r="AD57" s="30" t="e">
        <f t="shared" si="64"/>
        <v>#N/A</v>
      </c>
      <c r="AE57" s="30" t="e">
        <f t="shared" si="65"/>
        <v>#N/A</v>
      </c>
      <c r="AF57" s="30" t="e">
        <f t="shared" si="66"/>
        <v>#N/A</v>
      </c>
      <c r="AG57" s="30" t="e">
        <f t="shared" si="67"/>
        <v>#N/A</v>
      </c>
      <c r="DH57" s="19" t="s">
        <v>50</v>
      </c>
      <c r="DI57" s="19">
        <v>2.3966898024560002</v>
      </c>
    </row>
    <row r="58" spans="2:113" s="23" customFormat="1" ht="17.25" customHeight="1" x14ac:dyDescent="0.25">
      <c r="B58" s="172"/>
      <c r="C58" s="172"/>
      <c r="D58" s="172"/>
      <c r="E58" s="172"/>
      <c r="F58" s="172"/>
      <c r="G58" s="172"/>
      <c r="H58" s="172"/>
      <c r="I58" s="172"/>
      <c r="J58" s="172"/>
      <c r="K58" s="172"/>
      <c r="L58" s="172"/>
      <c r="M58" s="172"/>
      <c r="N58" s="172"/>
      <c r="DH58" s="19" t="s">
        <v>51</v>
      </c>
      <c r="DI58" s="19">
        <v>1.85371062466631</v>
      </c>
    </row>
    <row r="59" spans="2:113" s="23" customFormat="1" ht="17.25" customHeight="1" x14ac:dyDescent="0.25">
      <c r="B59" s="172"/>
      <c r="C59" s="172"/>
      <c r="D59" s="172"/>
      <c r="E59" s="172"/>
      <c r="F59" s="172"/>
      <c r="G59" s="172"/>
      <c r="H59" s="172"/>
      <c r="I59" s="172"/>
      <c r="J59" s="172"/>
      <c r="K59" s="172"/>
      <c r="L59" s="172"/>
      <c r="M59" s="172"/>
      <c r="N59" s="172"/>
      <c r="DH59" s="19" t="s">
        <v>52</v>
      </c>
      <c r="DI59" s="19">
        <v>3.6534970635344401</v>
      </c>
    </row>
    <row r="60" spans="2:113" s="23" customFormat="1" ht="17.25" customHeight="1" x14ac:dyDescent="0.25">
      <c r="B60" s="172"/>
      <c r="C60" s="172"/>
      <c r="D60" s="172"/>
      <c r="E60" s="172"/>
      <c r="F60" s="172"/>
      <c r="G60" s="172"/>
      <c r="H60" s="172"/>
      <c r="I60" s="172"/>
      <c r="J60" s="172"/>
      <c r="K60" s="172"/>
      <c r="L60" s="172"/>
      <c r="M60" s="172"/>
      <c r="N60" s="172"/>
      <c r="DH60" s="19" t="s">
        <v>20</v>
      </c>
      <c r="DI60" s="19">
        <v>1.3358248798718599</v>
      </c>
    </row>
    <row r="61" spans="2:113" s="23" customFormat="1" ht="17.25" customHeight="1" x14ac:dyDescent="0.25">
      <c r="B61" s="172"/>
      <c r="C61" s="172"/>
      <c r="D61" s="172"/>
      <c r="E61" s="172"/>
      <c r="F61" s="172"/>
      <c r="G61" s="172"/>
      <c r="H61" s="172"/>
      <c r="I61" s="172"/>
      <c r="J61" s="172"/>
      <c r="K61" s="172"/>
      <c r="L61" s="172"/>
      <c r="M61" s="172"/>
      <c r="N61" s="172"/>
      <c r="S61" s="170" t="s">
        <v>161</v>
      </c>
      <c r="T61" s="170"/>
      <c r="U61" s="44">
        <v>3.4987653000000001</v>
      </c>
      <c r="V61" s="44">
        <v>3.6981978600000001</v>
      </c>
      <c r="W61" s="44">
        <v>2.6036883300000002</v>
      </c>
      <c r="X61" s="44">
        <v>3.819358857923</v>
      </c>
      <c r="Y61" s="44">
        <v>1.7774916999999999</v>
      </c>
    </row>
    <row r="62" spans="2:113" s="23" customFormat="1" ht="17.25" customHeight="1" x14ac:dyDescent="0.25">
      <c r="B62" s="172"/>
      <c r="C62" s="172"/>
      <c r="D62" s="172"/>
      <c r="E62" s="172"/>
      <c r="F62" s="172"/>
      <c r="G62" s="172"/>
      <c r="H62" s="172"/>
      <c r="I62" s="172"/>
      <c r="J62" s="172"/>
      <c r="K62" s="172"/>
      <c r="L62" s="172"/>
      <c r="M62" s="172"/>
      <c r="N62" s="172"/>
      <c r="T62" s="23" t="str">
        <f t="shared" ref="T62:T86" si="68">$T33</f>
        <v>Rapport's A-Kull</v>
      </c>
      <c r="U62" s="49">
        <f t="shared" ref="U62:Y71" si="69">U33-U$61</f>
        <v>0.5488537</v>
      </c>
      <c r="V62" s="49">
        <f t="shared" si="69"/>
        <v>0.18751614000000005</v>
      </c>
      <c r="W62" s="49">
        <f t="shared" si="69"/>
        <v>0.11059766999999976</v>
      </c>
      <c r="X62" s="49">
        <f t="shared" si="69"/>
        <v>1.7376142077000001E-2</v>
      </c>
      <c r="Y62" s="49">
        <f t="shared" si="69"/>
        <v>0.2225083000000001</v>
      </c>
      <c r="Z62" s="23" t="s">
        <v>78</v>
      </c>
      <c r="AB62" s="23" t="e">
        <f t="shared" ref="AB62:AB86" si="70">IF($R3,AJ33,NA())</f>
        <v>#N/A</v>
      </c>
      <c r="AC62" s="23" t="e">
        <f t="shared" ref="AC62:AC86" si="71">IF($R3,AK33,NA())</f>
        <v>#N/A</v>
      </c>
      <c r="AD62" s="23" t="e">
        <f t="shared" ref="AD62:AD86" si="72">IF($R3,AL33,NA())</f>
        <v>#N/A</v>
      </c>
      <c r="AE62" s="23" t="e">
        <f t="shared" ref="AE62:AE86" si="73">IF($R3,AM33,NA())</f>
        <v>#N/A</v>
      </c>
      <c r="AF62" s="23" t="e">
        <f t="shared" ref="AF62:AF86" si="74">IF($R3,AN33,NA())</f>
        <v>#N/A</v>
      </c>
      <c r="AG62" s="23" t="e">
        <f t="shared" ref="AG62:AG86" si="75">IF($R3,AO33,NA())</f>
        <v>#N/A</v>
      </c>
    </row>
    <row r="63" spans="2:113" s="23" customFormat="1" ht="17.25" customHeight="1" x14ac:dyDescent="0.25">
      <c r="B63" s="172"/>
      <c r="C63" s="172"/>
      <c r="D63" s="172"/>
      <c r="E63" s="172"/>
      <c r="F63" s="172"/>
      <c r="G63" s="172"/>
      <c r="H63" s="172"/>
      <c r="I63" s="172"/>
      <c r="J63" s="172"/>
      <c r="K63" s="172"/>
      <c r="L63" s="172"/>
      <c r="M63" s="172"/>
      <c r="N63" s="172"/>
      <c r="T63" s="23" t="str">
        <f t="shared" si="68"/>
        <v>Rapport's B-Kull</v>
      </c>
      <c r="U63" s="49">
        <f t="shared" si="69"/>
        <v>0.31604969999999977</v>
      </c>
      <c r="V63" s="49">
        <f t="shared" si="69"/>
        <v>0.41291314000000012</v>
      </c>
      <c r="W63" s="49">
        <f t="shared" si="69"/>
        <v>0.95186766999999994</v>
      </c>
      <c r="X63" s="49">
        <f t="shared" si="69"/>
        <v>0.11714914207699989</v>
      </c>
      <c r="Y63" s="49">
        <f t="shared" si="69"/>
        <v>-0.1108247</v>
      </c>
      <c r="Z63" s="23" t="s">
        <v>78</v>
      </c>
      <c r="AB63" s="23" t="e">
        <f t="shared" si="70"/>
        <v>#N/A</v>
      </c>
      <c r="AC63" s="23" t="e">
        <f t="shared" si="71"/>
        <v>#N/A</v>
      </c>
      <c r="AD63" s="23" t="e">
        <f t="shared" si="72"/>
        <v>#N/A</v>
      </c>
      <c r="AE63" s="23" t="e">
        <f t="shared" si="73"/>
        <v>#N/A</v>
      </c>
      <c r="AF63" s="23" t="e">
        <f t="shared" si="74"/>
        <v>#N/A</v>
      </c>
      <c r="AG63" s="23" t="e">
        <f t="shared" si="75"/>
        <v>#N/A</v>
      </c>
    </row>
    <row r="64" spans="2:113" s="23" customFormat="1" ht="17.25" customHeight="1" x14ac:dyDescent="0.25">
      <c r="B64" s="172"/>
      <c r="C64" s="172"/>
      <c r="D64" s="172"/>
      <c r="E64" s="172"/>
      <c r="F64" s="172"/>
      <c r="G64" s="172"/>
      <c r="H64" s="172"/>
      <c r="I64" s="172"/>
      <c r="J64" s="172"/>
      <c r="K64" s="172"/>
      <c r="L64" s="172"/>
      <c r="M64" s="172"/>
      <c r="N64" s="172"/>
      <c r="T64" s="23" t="str">
        <f t="shared" si="68"/>
        <v>Rapport's C-Kull</v>
      </c>
      <c r="U64" s="49">
        <f t="shared" si="69"/>
        <v>1.234699999999922E-3</v>
      </c>
      <c r="V64" s="49">
        <f t="shared" si="69"/>
        <v>0.67680213999999994</v>
      </c>
      <c r="W64" s="49">
        <f t="shared" si="69"/>
        <v>0.52131166999999978</v>
      </c>
      <c r="X64" s="49">
        <f t="shared" si="69"/>
        <v>-0.12292985792299982</v>
      </c>
      <c r="Y64" s="49">
        <f t="shared" si="69"/>
        <v>0.1391753</v>
      </c>
      <c r="Z64" s="23" t="s">
        <v>78</v>
      </c>
      <c r="AB64" s="23" t="e">
        <f t="shared" si="70"/>
        <v>#N/A</v>
      </c>
      <c r="AC64" s="23" t="e">
        <f t="shared" si="71"/>
        <v>#N/A</v>
      </c>
      <c r="AD64" s="23" t="e">
        <f t="shared" si="72"/>
        <v>#N/A</v>
      </c>
      <c r="AE64" s="23" t="e">
        <f t="shared" si="73"/>
        <v>#N/A</v>
      </c>
      <c r="AF64" s="23" t="e">
        <f t="shared" si="74"/>
        <v>#N/A</v>
      </c>
      <c r="AG64" s="23" t="e">
        <f t="shared" si="75"/>
        <v>#N/A</v>
      </c>
    </row>
    <row r="65" spans="2:33" s="23" customFormat="1" ht="17.25" customHeight="1" x14ac:dyDescent="0.25">
      <c r="B65" s="172"/>
      <c r="C65" s="172"/>
      <c r="D65" s="172"/>
      <c r="E65" s="172"/>
      <c r="F65" s="172"/>
      <c r="G65" s="172"/>
      <c r="H65" s="172"/>
      <c r="I65" s="172"/>
      <c r="J65" s="172"/>
      <c r="K65" s="172"/>
      <c r="L65" s="172"/>
      <c r="M65" s="172"/>
      <c r="N65" s="172"/>
      <c r="T65" s="23" t="str">
        <f t="shared" si="68"/>
        <v>Rapport's D-Kull</v>
      </c>
      <c r="U65" s="49">
        <f t="shared" si="69"/>
        <v>9.3827699999999847E-2</v>
      </c>
      <c r="V65" s="49">
        <f t="shared" si="69"/>
        <v>5.7358139999999835E-2</v>
      </c>
      <c r="W65" s="49">
        <f t="shared" si="69"/>
        <v>-7.5910330000000137E-2</v>
      </c>
      <c r="X65" s="49">
        <f t="shared" si="69"/>
        <v>0.37111714207700031</v>
      </c>
      <c r="Y65" s="49">
        <f t="shared" si="69"/>
        <v>0.44473030000000002</v>
      </c>
      <c r="Z65" s="23" t="s">
        <v>78</v>
      </c>
      <c r="AB65" s="23" t="e">
        <f t="shared" si="70"/>
        <v>#N/A</v>
      </c>
      <c r="AC65" s="23" t="e">
        <f t="shared" si="71"/>
        <v>#N/A</v>
      </c>
      <c r="AD65" s="23" t="e">
        <f t="shared" si="72"/>
        <v>#N/A</v>
      </c>
      <c r="AE65" s="23" t="e">
        <f t="shared" si="73"/>
        <v>#N/A</v>
      </c>
      <c r="AF65" s="23" t="e">
        <f t="shared" si="74"/>
        <v>#N/A</v>
      </c>
      <c r="AG65" s="23" t="e">
        <f t="shared" si="75"/>
        <v>#N/A</v>
      </c>
    </row>
    <row r="66" spans="2:33" s="23" customFormat="1" ht="17.25" customHeight="1" x14ac:dyDescent="0.25">
      <c r="B66" s="172"/>
      <c r="C66" s="172"/>
      <c r="D66" s="172"/>
      <c r="E66" s="172"/>
      <c r="F66" s="172"/>
      <c r="G66" s="172"/>
      <c r="H66" s="172"/>
      <c r="I66" s="172"/>
      <c r="J66" s="172"/>
      <c r="K66" s="172"/>
      <c r="L66" s="172"/>
      <c r="M66" s="172"/>
      <c r="N66" s="172"/>
      <c r="T66" s="23" t="str">
        <f t="shared" si="68"/>
        <v>Rapport's E-Kull</v>
      </c>
      <c r="U66" s="49">
        <f t="shared" si="69"/>
        <v>0.30123469999999974</v>
      </c>
      <c r="V66" s="49">
        <f t="shared" si="69"/>
        <v>0.34180213999999998</v>
      </c>
      <c r="W66" s="49">
        <f t="shared" si="69"/>
        <v>0.82131166999999961</v>
      </c>
      <c r="X66" s="49">
        <f t="shared" si="69"/>
        <v>0.38064114207700017</v>
      </c>
      <c r="Y66" s="49">
        <f t="shared" si="69"/>
        <v>8.9175300000000179E-2</v>
      </c>
      <c r="Z66" s="23" t="s">
        <v>78</v>
      </c>
      <c r="AB66" s="23" t="e">
        <f t="shared" si="70"/>
        <v>#N/A</v>
      </c>
      <c r="AC66" s="23" t="e">
        <f t="shared" si="71"/>
        <v>#N/A</v>
      </c>
      <c r="AD66" s="23" t="e">
        <f t="shared" si="72"/>
        <v>#N/A</v>
      </c>
      <c r="AE66" s="23" t="e">
        <f t="shared" si="73"/>
        <v>#N/A</v>
      </c>
      <c r="AF66" s="23" t="e">
        <f t="shared" si="74"/>
        <v>#N/A</v>
      </c>
      <c r="AG66" s="23" t="e">
        <f t="shared" si="75"/>
        <v>#N/A</v>
      </c>
    </row>
    <row r="67" spans="2:33" s="23" customFormat="1" ht="17.25" customHeight="1" x14ac:dyDescent="0.25">
      <c r="B67" s="172"/>
      <c r="C67" s="172"/>
      <c r="D67" s="172"/>
      <c r="E67" s="172"/>
      <c r="F67" s="172"/>
      <c r="G67" s="172"/>
      <c r="H67" s="172"/>
      <c r="I67" s="172"/>
      <c r="J67" s="172"/>
      <c r="K67" s="172"/>
      <c r="L67" s="172"/>
      <c r="M67" s="172"/>
      <c r="N67" s="172"/>
      <c r="T67" s="23" t="str">
        <f t="shared" si="68"/>
        <v>Rapport's F-Kull</v>
      </c>
      <c r="U67" s="49">
        <f t="shared" si="69"/>
        <v>-5.4321300000000239E-2</v>
      </c>
      <c r="V67" s="49">
        <f t="shared" si="69"/>
        <v>0.43513514000000031</v>
      </c>
      <c r="W67" s="49">
        <f t="shared" si="69"/>
        <v>1.5629786700000001</v>
      </c>
      <c r="X67" s="49">
        <f t="shared" si="69"/>
        <v>0.13302214207699992</v>
      </c>
      <c r="Y67" s="49">
        <f t="shared" si="69"/>
        <v>0.8891753</v>
      </c>
      <c r="Z67" s="23" t="s">
        <v>78</v>
      </c>
      <c r="AB67" s="23" t="e">
        <f t="shared" si="70"/>
        <v>#N/A</v>
      </c>
      <c r="AC67" s="23" t="e">
        <f t="shared" si="71"/>
        <v>#N/A</v>
      </c>
      <c r="AD67" s="23" t="e">
        <f t="shared" si="72"/>
        <v>#N/A</v>
      </c>
      <c r="AE67" s="23" t="e">
        <f t="shared" si="73"/>
        <v>#N/A</v>
      </c>
      <c r="AF67" s="23" t="e">
        <f t="shared" si="74"/>
        <v>#N/A</v>
      </c>
      <c r="AG67" s="23" t="e">
        <f t="shared" si="75"/>
        <v>#N/A</v>
      </c>
    </row>
    <row r="68" spans="2:33" s="23" customFormat="1" ht="17.25" customHeight="1" x14ac:dyDescent="0.25">
      <c r="B68" s="172"/>
      <c r="C68" s="172"/>
      <c r="D68" s="172"/>
      <c r="E68" s="172"/>
      <c r="F68" s="172"/>
      <c r="G68" s="172"/>
      <c r="H68" s="172"/>
      <c r="I68" s="172"/>
      <c r="J68" s="172"/>
      <c r="K68" s="172"/>
      <c r="L68" s="172"/>
      <c r="M68" s="172"/>
      <c r="N68" s="172"/>
      <c r="T68" s="23" t="str">
        <f t="shared" si="68"/>
        <v>Rapport's G-Kull</v>
      </c>
      <c r="U68" s="49">
        <f t="shared" si="69"/>
        <v>0.16790169999999982</v>
      </c>
      <c r="V68" s="49">
        <f t="shared" si="69"/>
        <v>0.30180213999999994</v>
      </c>
      <c r="W68" s="49">
        <f t="shared" si="69"/>
        <v>-0.10368833000000022</v>
      </c>
      <c r="X68" s="49">
        <f t="shared" si="69"/>
        <v>0.25207014207700018</v>
      </c>
      <c r="Y68" s="49">
        <f t="shared" si="69"/>
        <v>-0.4441586999999998</v>
      </c>
      <c r="Z68" s="23" t="s">
        <v>78</v>
      </c>
      <c r="AB68" s="23" t="e">
        <f t="shared" si="70"/>
        <v>#N/A</v>
      </c>
      <c r="AC68" s="23" t="e">
        <f t="shared" si="71"/>
        <v>#N/A</v>
      </c>
      <c r="AD68" s="23" t="e">
        <f t="shared" si="72"/>
        <v>#N/A</v>
      </c>
      <c r="AE68" s="23" t="e">
        <f t="shared" si="73"/>
        <v>#N/A</v>
      </c>
      <c r="AF68" s="23" t="e">
        <f t="shared" si="74"/>
        <v>#N/A</v>
      </c>
      <c r="AG68" s="23" t="e">
        <f t="shared" si="75"/>
        <v>#N/A</v>
      </c>
    </row>
    <row r="69" spans="2:33" s="23" customFormat="1" ht="17.25" customHeight="1" x14ac:dyDescent="0.25">
      <c r="B69" s="172"/>
      <c r="C69" s="172"/>
      <c r="D69" s="172"/>
      <c r="E69" s="172"/>
      <c r="F69" s="172"/>
      <c r="G69" s="172"/>
      <c r="H69" s="172"/>
      <c r="I69" s="172"/>
      <c r="J69" s="172"/>
      <c r="K69" s="172"/>
      <c r="L69" s="172"/>
      <c r="M69" s="172"/>
      <c r="N69" s="172"/>
      <c r="T69" s="23" t="str">
        <f t="shared" si="68"/>
        <v>Rapport's H-Kull</v>
      </c>
      <c r="U69" s="49">
        <f t="shared" si="69"/>
        <v>-5.4321300000000239E-2</v>
      </c>
      <c r="V69" s="49">
        <f t="shared" si="69"/>
        <v>0.23513514000000013</v>
      </c>
      <c r="W69" s="49">
        <f t="shared" si="69"/>
        <v>1.1463116699999998</v>
      </c>
      <c r="X69" s="49">
        <f t="shared" si="69"/>
        <v>0.41873614207700038</v>
      </c>
      <c r="Y69" s="49">
        <f t="shared" si="69"/>
        <v>-0.66638069999999994</v>
      </c>
      <c r="Z69" s="23" t="s">
        <v>78</v>
      </c>
      <c r="AB69" s="23" t="e">
        <f t="shared" si="70"/>
        <v>#N/A</v>
      </c>
      <c r="AC69" s="23" t="e">
        <f t="shared" si="71"/>
        <v>#N/A</v>
      </c>
      <c r="AD69" s="23" t="e">
        <f t="shared" si="72"/>
        <v>#N/A</v>
      </c>
      <c r="AE69" s="23" t="e">
        <f t="shared" si="73"/>
        <v>#N/A</v>
      </c>
      <c r="AF69" s="23" t="e">
        <f t="shared" si="74"/>
        <v>#N/A</v>
      </c>
      <c r="AG69" s="23" t="e">
        <f t="shared" si="75"/>
        <v>#N/A</v>
      </c>
    </row>
    <row r="70" spans="2:33" s="23" customFormat="1" ht="17.25" customHeight="1" x14ac:dyDescent="0.25">
      <c r="B70" s="172"/>
      <c r="C70" s="172"/>
      <c r="D70" s="172"/>
      <c r="E70" s="172"/>
      <c r="F70" s="172"/>
      <c r="G70" s="172"/>
      <c r="H70" s="172"/>
      <c r="I70" s="172"/>
      <c r="J70" s="172"/>
      <c r="K70" s="172"/>
      <c r="L70" s="172"/>
      <c r="M70" s="172"/>
      <c r="N70" s="172"/>
      <c r="T70" s="23" t="str">
        <f t="shared" si="68"/>
        <v>Rapport's I-Kull</v>
      </c>
      <c r="U70" s="49">
        <f t="shared" si="69"/>
        <v>-0.36543230000000015</v>
      </c>
      <c r="V70" s="49">
        <f t="shared" si="69"/>
        <v>-9.819785999999997E-2</v>
      </c>
      <c r="W70" s="49">
        <f t="shared" si="69"/>
        <v>9.631166999999996E-2</v>
      </c>
      <c r="X70" s="49">
        <f t="shared" si="69"/>
        <v>6.6355142077000107E-2</v>
      </c>
      <c r="Y70" s="49">
        <f t="shared" si="69"/>
        <v>-0.1108247</v>
      </c>
      <c r="Z70" s="23" t="s">
        <v>78</v>
      </c>
      <c r="AB70" s="23" t="e">
        <f t="shared" si="70"/>
        <v>#N/A</v>
      </c>
      <c r="AC70" s="23" t="e">
        <f t="shared" si="71"/>
        <v>#N/A</v>
      </c>
      <c r="AD70" s="23" t="e">
        <f t="shared" si="72"/>
        <v>#N/A</v>
      </c>
      <c r="AE70" s="23" t="e">
        <f t="shared" si="73"/>
        <v>#N/A</v>
      </c>
      <c r="AF70" s="23" t="e">
        <f t="shared" si="74"/>
        <v>#N/A</v>
      </c>
      <c r="AG70" s="23" t="e">
        <f t="shared" si="75"/>
        <v>#N/A</v>
      </c>
    </row>
    <row r="71" spans="2:33" s="23" customFormat="1" ht="17.25" customHeight="1" x14ac:dyDescent="0.25">
      <c r="B71" s="172"/>
      <c r="C71" s="172"/>
      <c r="D71" s="172"/>
      <c r="E71" s="172"/>
      <c r="F71" s="172"/>
      <c r="G71" s="172"/>
      <c r="H71" s="172"/>
      <c r="I71" s="172"/>
      <c r="J71" s="172"/>
      <c r="K71" s="172"/>
      <c r="L71" s="172"/>
      <c r="M71" s="172"/>
      <c r="N71" s="172"/>
      <c r="T71" s="23" t="str">
        <f t="shared" si="68"/>
        <v>Rapport's J-Kull</v>
      </c>
      <c r="U71" s="49">
        <f t="shared" si="69"/>
        <v>0.50123469999999992</v>
      </c>
      <c r="V71" s="49">
        <f t="shared" si="69"/>
        <v>-0.29819786000000015</v>
      </c>
      <c r="W71" s="49">
        <f t="shared" si="69"/>
        <v>0.89631166999999978</v>
      </c>
      <c r="X71" s="49">
        <f t="shared" si="69"/>
        <v>0.32349814207700023</v>
      </c>
      <c r="Y71" s="49">
        <f t="shared" si="69"/>
        <v>-0.4441586999999998</v>
      </c>
      <c r="Z71" s="23" t="s">
        <v>78</v>
      </c>
      <c r="AB71" s="23" t="e">
        <f t="shared" si="70"/>
        <v>#N/A</v>
      </c>
      <c r="AC71" s="23" t="e">
        <f t="shared" si="71"/>
        <v>#N/A</v>
      </c>
      <c r="AD71" s="23" t="e">
        <f t="shared" si="72"/>
        <v>#N/A</v>
      </c>
      <c r="AE71" s="23" t="e">
        <f t="shared" si="73"/>
        <v>#N/A</v>
      </c>
      <c r="AF71" s="23" t="e">
        <f t="shared" si="74"/>
        <v>#N/A</v>
      </c>
      <c r="AG71" s="23" t="e">
        <f t="shared" si="75"/>
        <v>#N/A</v>
      </c>
    </row>
    <row r="72" spans="2:33" s="23" customFormat="1" ht="17.25" customHeight="1" x14ac:dyDescent="0.25">
      <c r="B72" s="172"/>
      <c r="C72" s="172"/>
      <c r="D72" s="172"/>
      <c r="E72" s="172"/>
      <c r="F72" s="172"/>
      <c r="G72" s="172"/>
      <c r="H72" s="172"/>
      <c r="I72" s="172"/>
      <c r="J72" s="172"/>
      <c r="K72" s="172"/>
      <c r="L72" s="172"/>
      <c r="M72" s="172"/>
      <c r="N72" s="172"/>
      <c r="T72" s="23" t="str">
        <f t="shared" si="68"/>
        <v>Rapport's K-Kull</v>
      </c>
      <c r="U72" s="49">
        <f t="shared" ref="U72:Y81" si="76">U43-U$61</f>
        <v>-4.0432299999999977E-2</v>
      </c>
      <c r="V72" s="49">
        <f t="shared" si="76"/>
        <v>0.52680213999999959</v>
      </c>
      <c r="W72" s="49">
        <f t="shared" si="76"/>
        <v>0.95881166999999978</v>
      </c>
      <c r="X72" s="49">
        <f t="shared" si="76"/>
        <v>0.28778414207699976</v>
      </c>
      <c r="Y72" s="49">
        <f t="shared" si="76"/>
        <v>-2.7491699999999897E-2</v>
      </c>
      <c r="Z72" s="23" t="s">
        <v>78</v>
      </c>
      <c r="AB72" s="23" t="e">
        <f t="shared" si="70"/>
        <v>#N/A</v>
      </c>
      <c r="AC72" s="23" t="e">
        <f t="shared" si="71"/>
        <v>#N/A</v>
      </c>
      <c r="AD72" s="23" t="e">
        <f t="shared" si="72"/>
        <v>#N/A</v>
      </c>
      <c r="AE72" s="23" t="e">
        <f t="shared" si="73"/>
        <v>#N/A</v>
      </c>
      <c r="AF72" s="23" t="e">
        <f t="shared" si="74"/>
        <v>#N/A</v>
      </c>
      <c r="AG72" s="23" t="e">
        <f t="shared" si="75"/>
        <v>#N/A</v>
      </c>
    </row>
    <row r="73" spans="2:33" s="23" customFormat="1" ht="17.25" customHeight="1" x14ac:dyDescent="0.25">
      <c r="B73" s="16"/>
      <c r="C73" s="16"/>
      <c r="D73" s="16"/>
      <c r="E73" s="16"/>
      <c r="F73" s="16"/>
      <c r="G73" s="16"/>
      <c r="H73" s="16"/>
      <c r="I73" s="16"/>
      <c r="J73" s="16"/>
      <c r="K73" s="16"/>
      <c r="L73" s="16"/>
      <c r="M73" s="16"/>
      <c r="N73" s="16"/>
      <c r="T73" s="23" t="str">
        <f t="shared" si="68"/>
        <v>Rapport's L-Kull</v>
      </c>
      <c r="U73" s="49">
        <f t="shared" si="76"/>
        <v>0.6123457000000001</v>
      </c>
      <c r="V73" s="49">
        <f t="shared" si="76"/>
        <v>0.43513514000000031</v>
      </c>
      <c r="W73" s="49">
        <f t="shared" si="76"/>
        <v>-0.39535533000000012</v>
      </c>
      <c r="X73" s="49">
        <f t="shared" si="76"/>
        <v>0.32349814207700023</v>
      </c>
      <c r="Y73" s="49">
        <f t="shared" si="76"/>
        <v>0.11139730000000014</v>
      </c>
      <c r="Z73" s="23" t="s">
        <v>78</v>
      </c>
      <c r="AB73" s="23" t="e">
        <f t="shared" si="70"/>
        <v>#N/A</v>
      </c>
      <c r="AC73" s="23" t="e">
        <f t="shared" si="71"/>
        <v>#N/A</v>
      </c>
      <c r="AD73" s="23" t="e">
        <f t="shared" si="72"/>
        <v>#N/A</v>
      </c>
      <c r="AE73" s="23" t="e">
        <f t="shared" si="73"/>
        <v>#N/A</v>
      </c>
      <c r="AF73" s="23" t="e">
        <f t="shared" si="74"/>
        <v>#N/A</v>
      </c>
      <c r="AG73" s="23" t="e">
        <f t="shared" si="75"/>
        <v>#N/A</v>
      </c>
    </row>
    <row r="74" spans="2:33" s="23" customFormat="1" ht="17.25" customHeight="1" x14ac:dyDescent="0.25">
      <c r="B74" s="16"/>
      <c r="C74" s="16"/>
      <c r="D74" s="16"/>
      <c r="E74" s="16"/>
      <c r="F74" s="16"/>
      <c r="G74" s="16"/>
      <c r="H74" s="16"/>
      <c r="I74" s="16"/>
      <c r="J74" s="16"/>
      <c r="K74" s="16"/>
      <c r="L74" s="16"/>
      <c r="M74" s="16"/>
      <c r="N74" s="16"/>
      <c r="T74" s="23" t="str">
        <f t="shared" si="68"/>
        <v>Rapport's M-Kull</v>
      </c>
      <c r="U74" s="49">
        <f t="shared" si="76"/>
        <v>0.33456770000000002</v>
      </c>
      <c r="V74" s="49">
        <f t="shared" si="76"/>
        <v>0.46846914000000028</v>
      </c>
      <c r="W74" s="49">
        <f t="shared" si="76"/>
        <v>1.2296446699999999</v>
      </c>
      <c r="X74" s="49">
        <f t="shared" si="76"/>
        <v>0.63302214207699992</v>
      </c>
      <c r="Y74" s="49">
        <f t="shared" si="76"/>
        <v>-5.5269699999999977E-2</v>
      </c>
      <c r="Z74" s="23" t="s">
        <v>78</v>
      </c>
      <c r="AB74" s="23" t="e">
        <f t="shared" si="70"/>
        <v>#N/A</v>
      </c>
      <c r="AC74" s="23" t="e">
        <f t="shared" si="71"/>
        <v>#N/A</v>
      </c>
      <c r="AD74" s="23" t="e">
        <f t="shared" si="72"/>
        <v>#N/A</v>
      </c>
      <c r="AE74" s="23" t="e">
        <f t="shared" si="73"/>
        <v>#N/A</v>
      </c>
      <c r="AF74" s="23" t="e">
        <f t="shared" si="74"/>
        <v>#N/A</v>
      </c>
      <c r="AG74" s="23" t="e">
        <f t="shared" si="75"/>
        <v>#N/A</v>
      </c>
    </row>
    <row r="75" spans="2:33" s="23" customFormat="1" ht="17.25" customHeight="1" x14ac:dyDescent="0.25">
      <c r="B75" s="16"/>
      <c r="C75" s="16"/>
      <c r="D75" s="16"/>
      <c r="E75" s="16"/>
      <c r="F75" s="16"/>
      <c r="G75" s="16"/>
      <c r="H75" s="16"/>
      <c r="I75" s="16"/>
      <c r="J75" s="16"/>
      <c r="K75" s="16"/>
      <c r="L75" s="16"/>
      <c r="M75" s="16"/>
      <c r="N75" s="16"/>
      <c r="T75" s="23" t="str">
        <f t="shared" si="68"/>
        <v>Rapport's N-Kull</v>
      </c>
      <c r="U75" s="49">
        <f t="shared" si="76"/>
        <v>9.3827699999999847E-2</v>
      </c>
      <c r="V75" s="49">
        <f t="shared" si="76"/>
        <v>0.34624614000000031</v>
      </c>
      <c r="W75" s="49">
        <f t="shared" si="76"/>
        <v>0.8685336699999997</v>
      </c>
      <c r="X75" s="49">
        <f t="shared" si="76"/>
        <v>0.37111714207700031</v>
      </c>
      <c r="Y75" s="49">
        <f t="shared" si="76"/>
        <v>-0.33304769999999984</v>
      </c>
      <c r="Z75" s="23" t="s">
        <v>78</v>
      </c>
      <c r="AB75" s="23" t="e">
        <f t="shared" si="70"/>
        <v>#N/A</v>
      </c>
      <c r="AC75" s="23" t="e">
        <f t="shared" si="71"/>
        <v>#N/A</v>
      </c>
      <c r="AD75" s="23" t="e">
        <f t="shared" si="72"/>
        <v>#N/A</v>
      </c>
      <c r="AE75" s="23" t="e">
        <f t="shared" si="73"/>
        <v>#N/A</v>
      </c>
      <c r="AF75" s="23" t="e">
        <f t="shared" si="74"/>
        <v>#N/A</v>
      </c>
      <c r="AG75" s="23" t="e">
        <f t="shared" si="75"/>
        <v>#N/A</v>
      </c>
    </row>
    <row r="76" spans="2:33" s="23" customFormat="1" ht="17.25" customHeight="1" x14ac:dyDescent="0.25">
      <c r="B76" s="16"/>
      <c r="C76" s="16"/>
      <c r="D76" s="16"/>
      <c r="E76" s="16"/>
      <c r="F76" s="16"/>
      <c r="G76" s="16"/>
      <c r="H76" s="16"/>
      <c r="I76" s="16"/>
      <c r="J76" s="16"/>
      <c r="K76" s="16"/>
      <c r="L76" s="16"/>
      <c r="M76" s="16"/>
      <c r="N76" s="16"/>
      <c r="T76" s="23" t="str">
        <f t="shared" si="68"/>
        <v>Rapport's O-Kull</v>
      </c>
      <c r="U76" s="49">
        <f t="shared" si="76"/>
        <v>0.33456770000000002</v>
      </c>
      <c r="V76" s="49">
        <f t="shared" si="76"/>
        <v>0.80180213999999994</v>
      </c>
      <c r="W76" s="49">
        <f t="shared" si="76"/>
        <v>-4.1188330000000217E-2</v>
      </c>
      <c r="X76" s="49">
        <f t="shared" si="76"/>
        <v>0.50207014207700018</v>
      </c>
      <c r="Y76" s="49">
        <f t="shared" si="76"/>
        <v>5.5841300000000205E-2</v>
      </c>
      <c r="Z76" s="23" t="s">
        <v>78</v>
      </c>
      <c r="AB76" s="23" t="e">
        <f t="shared" si="70"/>
        <v>#N/A</v>
      </c>
      <c r="AC76" s="23" t="e">
        <f t="shared" si="71"/>
        <v>#N/A</v>
      </c>
      <c r="AD76" s="23" t="e">
        <f t="shared" si="72"/>
        <v>#N/A</v>
      </c>
      <c r="AE76" s="23" t="e">
        <f t="shared" si="73"/>
        <v>#N/A</v>
      </c>
      <c r="AF76" s="23" t="e">
        <f t="shared" si="74"/>
        <v>#N/A</v>
      </c>
      <c r="AG76" s="23" t="e">
        <f t="shared" si="75"/>
        <v>#N/A</v>
      </c>
    </row>
    <row r="77" spans="2:33" s="23" customFormat="1" ht="17.25" customHeight="1" x14ac:dyDescent="0.25">
      <c r="B77" s="22"/>
      <c r="C77" s="22"/>
      <c r="D77" s="22"/>
      <c r="E77" s="22"/>
      <c r="T77" s="23" t="str">
        <f t="shared" si="68"/>
        <v>Rapport's P-Kull</v>
      </c>
      <c r="U77" s="49">
        <f t="shared" si="76"/>
        <v>5.6790700000000083E-2</v>
      </c>
      <c r="V77" s="49">
        <f t="shared" si="76"/>
        <v>0.16846914000000002</v>
      </c>
      <c r="W77" s="49">
        <f t="shared" si="76"/>
        <v>0.81297866999999968</v>
      </c>
      <c r="X77" s="49">
        <f t="shared" si="76"/>
        <v>0.37111714207700031</v>
      </c>
      <c r="Y77" s="49">
        <f t="shared" si="76"/>
        <v>-0.33304769999999984</v>
      </c>
      <c r="Z77" s="23" t="s">
        <v>78</v>
      </c>
      <c r="AB77" s="23" t="e">
        <f t="shared" si="70"/>
        <v>#N/A</v>
      </c>
      <c r="AC77" s="23" t="e">
        <f t="shared" si="71"/>
        <v>#N/A</v>
      </c>
      <c r="AD77" s="23" t="e">
        <f t="shared" si="72"/>
        <v>#N/A</v>
      </c>
      <c r="AE77" s="23" t="e">
        <f t="shared" si="73"/>
        <v>#N/A</v>
      </c>
      <c r="AF77" s="23" t="e">
        <f t="shared" si="74"/>
        <v>#N/A</v>
      </c>
      <c r="AG77" s="23" t="e">
        <f t="shared" si="75"/>
        <v>#N/A</v>
      </c>
    </row>
    <row r="78" spans="2:33" s="23" customFormat="1" ht="17.25" customHeight="1" x14ac:dyDescent="0.25">
      <c r="B78" s="22"/>
      <c r="C78" s="22"/>
      <c r="D78" s="22"/>
      <c r="E78" s="22"/>
      <c r="T78" s="23" t="str">
        <f t="shared" si="68"/>
        <v>Rapport's Q-Kull</v>
      </c>
      <c r="U78" s="49">
        <f t="shared" si="76"/>
        <v>1.9753699999999874E-2</v>
      </c>
      <c r="V78" s="49">
        <f t="shared" si="76"/>
        <v>0.16846914000000002</v>
      </c>
      <c r="W78" s="49">
        <f t="shared" si="76"/>
        <v>0.64631166999999978</v>
      </c>
      <c r="X78" s="49">
        <f t="shared" si="76"/>
        <v>0.7044511420770001</v>
      </c>
      <c r="Y78" s="49">
        <f t="shared" si="76"/>
        <v>0.29658230000000008</v>
      </c>
      <c r="Z78" s="23" t="s">
        <v>78</v>
      </c>
      <c r="AB78" s="23" t="e">
        <f t="shared" si="70"/>
        <v>#N/A</v>
      </c>
      <c r="AC78" s="23" t="e">
        <f t="shared" si="71"/>
        <v>#N/A</v>
      </c>
      <c r="AD78" s="23" t="e">
        <f t="shared" si="72"/>
        <v>#N/A</v>
      </c>
      <c r="AE78" s="23" t="e">
        <f t="shared" si="73"/>
        <v>#N/A</v>
      </c>
      <c r="AF78" s="23" t="e">
        <f t="shared" si="74"/>
        <v>#N/A</v>
      </c>
      <c r="AG78" s="23" t="e">
        <f t="shared" si="75"/>
        <v>#N/A</v>
      </c>
    </row>
    <row r="79" spans="2:33" s="23" customFormat="1" ht="17.25" customHeight="1" x14ac:dyDescent="0.25">
      <c r="B79" s="174" t="s">
        <v>187</v>
      </c>
      <c r="C79" s="174"/>
      <c r="D79" s="174"/>
      <c r="E79" s="174"/>
      <c r="F79" s="174"/>
      <c r="G79" s="174"/>
      <c r="H79" s="174"/>
      <c r="I79" s="174"/>
      <c r="J79" s="174"/>
      <c r="K79" s="174"/>
      <c r="L79" s="174"/>
      <c r="M79" s="174"/>
      <c r="N79" s="174"/>
      <c r="T79" s="23" t="str">
        <f t="shared" si="68"/>
        <v>Rapport's R-Kull</v>
      </c>
      <c r="U79" s="49">
        <f t="shared" si="76"/>
        <v>0.1123457000000001</v>
      </c>
      <c r="V79" s="49">
        <f t="shared" si="76"/>
        <v>0.20180213999999985</v>
      </c>
      <c r="W79" s="49">
        <f t="shared" si="76"/>
        <v>-0.18702133000000032</v>
      </c>
      <c r="X79" s="49">
        <f t="shared" si="76"/>
        <v>0.29968914207700026</v>
      </c>
      <c r="Y79" s="49">
        <f t="shared" si="76"/>
        <v>-0.16638069999999994</v>
      </c>
      <c r="Z79" s="23" t="s">
        <v>78</v>
      </c>
      <c r="AB79" s="23" t="e">
        <f t="shared" si="70"/>
        <v>#N/A</v>
      </c>
      <c r="AC79" s="23" t="e">
        <f t="shared" si="71"/>
        <v>#N/A</v>
      </c>
      <c r="AD79" s="23" t="e">
        <f t="shared" si="72"/>
        <v>#N/A</v>
      </c>
      <c r="AE79" s="23" t="e">
        <f t="shared" si="73"/>
        <v>#N/A</v>
      </c>
      <c r="AF79" s="23" t="e">
        <f t="shared" si="74"/>
        <v>#N/A</v>
      </c>
      <c r="AG79" s="23" t="e">
        <f t="shared" si="75"/>
        <v>#N/A</v>
      </c>
    </row>
    <row r="80" spans="2:33" s="23" customFormat="1" ht="17.25" customHeight="1" x14ac:dyDescent="0.25">
      <c r="B80" s="174"/>
      <c r="C80" s="174"/>
      <c r="D80" s="174"/>
      <c r="E80" s="174"/>
      <c r="F80" s="174"/>
      <c r="G80" s="174"/>
      <c r="H80" s="174"/>
      <c r="I80" s="174"/>
      <c r="J80" s="174"/>
      <c r="K80" s="174"/>
      <c r="L80" s="174"/>
      <c r="M80" s="174"/>
      <c r="N80" s="174"/>
      <c r="T80" s="23" t="str">
        <f t="shared" si="68"/>
        <v>Rapport's S-Kull</v>
      </c>
      <c r="U80" s="49">
        <f t="shared" si="76"/>
        <v>0.25123469999999992</v>
      </c>
      <c r="V80" s="49">
        <f t="shared" si="76"/>
        <v>0.40180213999999959</v>
      </c>
      <c r="W80" s="49">
        <f t="shared" si="76"/>
        <v>0.27131166999999978</v>
      </c>
      <c r="X80" s="49">
        <f t="shared" si="76"/>
        <v>0.82349814207700023</v>
      </c>
      <c r="Y80" s="49">
        <f t="shared" si="76"/>
        <v>-0.3608247</v>
      </c>
      <c r="Z80" s="23" t="s">
        <v>78</v>
      </c>
      <c r="AB80" s="23" t="e">
        <f t="shared" si="70"/>
        <v>#N/A</v>
      </c>
      <c r="AC80" s="23" t="e">
        <f t="shared" si="71"/>
        <v>#N/A</v>
      </c>
      <c r="AD80" s="23" t="e">
        <f t="shared" si="72"/>
        <v>#N/A</v>
      </c>
      <c r="AE80" s="23" t="e">
        <f t="shared" si="73"/>
        <v>#N/A</v>
      </c>
      <c r="AF80" s="23" t="e">
        <f t="shared" si="74"/>
        <v>#N/A</v>
      </c>
      <c r="AG80" s="23" t="e">
        <f t="shared" si="75"/>
        <v>#N/A</v>
      </c>
    </row>
    <row r="81" spans="2:33" s="23" customFormat="1" ht="17.25" customHeight="1" x14ac:dyDescent="0.25">
      <c r="B81" s="174"/>
      <c r="C81" s="174"/>
      <c r="D81" s="174"/>
      <c r="E81" s="174"/>
      <c r="F81" s="174"/>
      <c r="G81" s="174"/>
      <c r="H81" s="174"/>
      <c r="I81" s="174"/>
      <c r="J81" s="174"/>
      <c r="K81" s="174"/>
      <c r="L81" s="174"/>
      <c r="M81" s="174"/>
      <c r="N81" s="174"/>
      <c r="T81" s="23" t="str">
        <f t="shared" si="68"/>
        <v>Rapport's T-Kull</v>
      </c>
      <c r="U81" s="49">
        <f t="shared" si="76"/>
        <v>4.2901699999999821E-2</v>
      </c>
      <c r="V81" s="49">
        <f t="shared" si="76"/>
        <v>0.7018021400000003</v>
      </c>
      <c r="W81" s="49">
        <f t="shared" si="76"/>
        <v>1.0525616699999998</v>
      </c>
      <c r="X81" s="49">
        <f t="shared" si="76"/>
        <v>0.53778414207699976</v>
      </c>
      <c r="Y81" s="49">
        <f t="shared" si="76"/>
        <v>5.5841300000000205E-2</v>
      </c>
      <c r="Z81" s="23" t="s">
        <v>78</v>
      </c>
      <c r="AB81" s="23" t="e">
        <f t="shared" si="70"/>
        <v>#N/A</v>
      </c>
      <c r="AC81" s="23" t="e">
        <f t="shared" si="71"/>
        <v>#N/A</v>
      </c>
      <c r="AD81" s="23" t="e">
        <f t="shared" si="72"/>
        <v>#N/A</v>
      </c>
      <c r="AE81" s="23" t="e">
        <f t="shared" si="73"/>
        <v>#N/A</v>
      </c>
      <c r="AF81" s="23" t="e">
        <f t="shared" si="74"/>
        <v>#N/A</v>
      </c>
      <c r="AG81" s="23" t="e">
        <f t="shared" si="75"/>
        <v>#N/A</v>
      </c>
    </row>
    <row r="82" spans="2:33" s="23" customFormat="1" ht="17.25" customHeight="1" x14ac:dyDescent="0.25">
      <c r="B82" s="174"/>
      <c r="C82" s="174"/>
      <c r="D82" s="174"/>
      <c r="E82" s="174"/>
      <c r="F82" s="174"/>
      <c r="G82" s="174"/>
      <c r="H82" s="174"/>
      <c r="I82" s="174"/>
      <c r="J82" s="174"/>
      <c r="K82" s="174"/>
      <c r="L82" s="174"/>
      <c r="M82" s="174"/>
      <c r="N82" s="174"/>
      <c r="T82" s="23" t="str">
        <f t="shared" si="68"/>
        <v>Rapport's U-Kull</v>
      </c>
      <c r="U82" s="49">
        <f t="shared" ref="U82:Y86" si="77">U53-U$61</f>
        <v>0.16790169999999982</v>
      </c>
      <c r="V82" s="49">
        <f t="shared" si="77"/>
        <v>0.50180214000000012</v>
      </c>
      <c r="W82" s="49">
        <f t="shared" si="77"/>
        <v>0.14631166999999978</v>
      </c>
      <c r="X82" s="49">
        <f t="shared" si="77"/>
        <v>0.75207014207700018</v>
      </c>
      <c r="Y82" s="49">
        <f t="shared" si="77"/>
        <v>-0.7774916999999999</v>
      </c>
      <c r="Z82" s="23" t="s">
        <v>78</v>
      </c>
      <c r="AB82" s="23" t="e">
        <f t="shared" si="70"/>
        <v>#N/A</v>
      </c>
      <c r="AC82" s="23" t="e">
        <f t="shared" si="71"/>
        <v>#N/A</v>
      </c>
      <c r="AD82" s="23" t="e">
        <f t="shared" si="72"/>
        <v>#N/A</v>
      </c>
      <c r="AE82" s="23" t="e">
        <f t="shared" si="73"/>
        <v>#N/A</v>
      </c>
      <c r="AF82" s="23" t="e">
        <f t="shared" si="74"/>
        <v>#N/A</v>
      </c>
      <c r="AG82" s="23" t="e">
        <f t="shared" si="75"/>
        <v>#N/A</v>
      </c>
    </row>
    <row r="83" spans="2:33" s="23" customFormat="1" ht="17.25" customHeight="1" x14ac:dyDescent="0.25">
      <c r="B83" s="22"/>
      <c r="C83" s="22"/>
      <c r="D83" s="22"/>
      <c r="E83" s="22"/>
      <c r="T83" s="23" t="str">
        <f t="shared" si="68"/>
        <v>Rapport's V-Kull</v>
      </c>
      <c r="U83" s="49">
        <f t="shared" si="77"/>
        <v>1.234699999999922E-3</v>
      </c>
      <c r="V83" s="49">
        <f t="shared" si="77"/>
        <v>0.60180213999999976</v>
      </c>
      <c r="W83" s="49">
        <f t="shared" si="77"/>
        <v>1.5213116699999998</v>
      </c>
      <c r="X83" s="49">
        <f t="shared" si="77"/>
        <v>0.68064114207699999</v>
      </c>
      <c r="Y83" s="49">
        <f t="shared" si="77"/>
        <v>-0.2774916999999999</v>
      </c>
      <c r="Z83" s="23" t="s">
        <v>78</v>
      </c>
      <c r="AB83" s="23" t="e">
        <f t="shared" si="70"/>
        <v>#N/A</v>
      </c>
      <c r="AC83" s="23" t="e">
        <f t="shared" si="71"/>
        <v>#N/A</v>
      </c>
      <c r="AD83" s="23" t="e">
        <f t="shared" si="72"/>
        <v>#N/A</v>
      </c>
      <c r="AE83" s="23" t="e">
        <f t="shared" si="73"/>
        <v>#N/A</v>
      </c>
      <c r="AF83" s="23" t="e">
        <f t="shared" si="74"/>
        <v>#N/A</v>
      </c>
      <c r="AG83" s="23" t="e">
        <f t="shared" si="75"/>
        <v>#N/A</v>
      </c>
    </row>
    <row r="84" spans="2:33" s="23" customFormat="1" ht="17.25" customHeight="1" x14ac:dyDescent="0.25">
      <c r="B84" s="22"/>
      <c r="C84" s="22"/>
      <c r="D84" s="22"/>
      <c r="E84" s="22"/>
      <c r="T84" s="23" t="str">
        <f t="shared" si="68"/>
        <v>Rapport's X-Kull</v>
      </c>
      <c r="U84" s="49">
        <f t="shared" si="77"/>
        <v>3.4567699999999757E-2</v>
      </c>
      <c r="V84" s="49">
        <f t="shared" si="77"/>
        <v>0.74180214000000033</v>
      </c>
      <c r="W84" s="49">
        <f t="shared" si="77"/>
        <v>0.39631166999999978</v>
      </c>
      <c r="X84" s="49">
        <f t="shared" si="77"/>
        <v>0.43778414207700012</v>
      </c>
      <c r="Y84" s="49">
        <f t="shared" si="77"/>
        <v>0.35584130000000003</v>
      </c>
      <c r="Z84" s="23" t="s">
        <v>78</v>
      </c>
      <c r="AB84" s="23" t="e">
        <f t="shared" si="70"/>
        <v>#N/A</v>
      </c>
      <c r="AC84" s="23" t="e">
        <f t="shared" si="71"/>
        <v>#N/A</v>
      </c>
      <c r="AD84" s="23" t="e">
        <f t="shared" si="72"/>
        <v>#N/A</v>
      </c>
      <c r="AE84" s="23" t="e">
        <f t="shared" si="73"/>
        <v>#N/A</v>
      </c>
      <c r="AF84" s="23" t="e">
        <f t="shared" si="74"/>
        <v>#N/A</v>
      </c>
      <c r="AG84" s="23" t="e">
        <f t="shared" si="75"/>
        <v>#N/A</v>
      </c>
    </row>
    <row r="85" spans="2:33" s="23" customFormat="1" ht="17.25" customHeight="1" x14ac:dyDescent="0.25">
      <c r="B85" s="174" t="s">
        <v>188</v>
      </c>
      <c r="C85" s="174"/>
      <c r="D85" s="174"/>
      <c r="E85" s="174"/>
      <c r="F85" s="174"/>
      <c r="G85" s="174"/>
      <c r="H85" s="174"/>
      <c r="I85" s="174"/>
      <c r="J85" s="174"/>
      <c r="K85" s="174"/>
      <c r="L85" s="174"/>
      <c r="M85" s="174"/>
      <c r="N85" s="174"/>
      <c r="T85" s="23" t="str">
        <f t="shared" si="68"/>
        <v>Rapport's Y-Kull</v>
      </c>
      <c r="U85" s="49">
        <f t="shared" si="77"/>
        <v>0.31075870000000005</v>
      </c>
      <c r="V85" s="49">
        <f t="shared" si="77"/>
        <v>0.30180213999999994</v>
      </c>
      <c r="W85" s="49">
        <f t="shared" si="77"/>
        <v>0.46774066999999997</v>
      </c>
      <c r="X85" s="49">
        <f t="shared" si="77"/>
        <v>0.46635514207699957</v>
      </c>
      <c r="Y85" s="49">
        <f t="shared" si="77"/>
        <v>0.31774630000000026</v>
      </c>
      <c r="Z85" s="23" t="s">
        <v>78</v>
      </c>
      <c r="AB85" s="23" t="e">
        <f t="shared" si="70"/>
        <v>#N/A</v>
      </c>
      <c r="AC85" s="23" t="e">
        <f t="shared" si="71"/>
        <v>#N/A</v>
      </c>
      <c r="AD85" s="23" t="e">
        <f t="shared" si="72"/>
        <v>#N/A</v>
      </c>
      <c r="AE85" s="23" t="e">
        <f t="shared" si="73"/>
        <v>#N/A</v>
      </c>
      <c r="AF85" s="23" t="e">
        <f t="shared" si="74"/>
        <v>#N/A</v>
      </c>
      <c r="AG85" s="23" t="e">
        <f t="shared" si="75"/>
        <v>#N/A</v>
      </c>
    </row>
    <row r="86" spans="2:33" s="23" customFormat="1" ht="17.25" customHeight="1" x14ac:dyDescent="0.25">
      <c r="B86" s="174"/>
      <c r="C86" s="174"/>
      <c r="D86" s="174"/>
      <c r="E86" s="174"/>
      <c r="F86" s="174"/>
      <c r="G86" s="174"/>
      <c r="H86" s="174"/>
      <c r="I86" s="174"/>
      <c r="J86" s="174"/>
      <c r="K86" s="174"/>
      <c r="L86" s="174"/>
      <c r="M86" s="174"/>
      <c r="N86" s="174"/>
      <c r="T86" s="23">
        <f t="shared" si="68"/>
        <v>0</v>
      </c>
      <c r="U86" s="49">
        <f t="shared" si="77"/>
        <v>-3.4987653000000001</v>
      </c>
      <c r="V86" s="49">
        <f t="shared" si="77"/>
        <v>-3.6981978600000001</v>
      </c>
      <c r="W86" s="49">
        <f t="shared" si="77"/>
        <v>-2.6036883300000002</v>
      </c>
      <c r="X86" s="49">
        <f t="shared" si="77"/>
        <v>-3.819358857923</v>
      </c>
      <c r="Y86" s="49">
        <f t="shared" si="77"/>
        <v>-1.7774916999999999</v>
      </c>
      <c r="Z86" s="23" t="s">
        <v>78</v>
      </c>
      <c r="AB86" s="23" t="e">
        <f t="shared" si="70"/>
        <v>#N/A</v>
      </c>
      <c r="AC86" s="23" t="e">
        <f t="shared" si="71"/>
        <v>#N/A</v>
      </c>
      <c r="AD86" s="23" t="e">
        <f t="shared" si="72"/>
        <v>#N/A</v>
      </c>
      <c r="AE86" s="23" t="e">
        <f t="shared" si="73"/>
        <v>#N/A</v>
      </c>
      <c r="AF86" s="23" t="e">
        <f t="shared" si="74"/>
        <v>#N/A</v>
      </c>
      <c r="AG86" s="23" t="e">
        <f t="shared" si="75"/>
        <v>#N/A</v>
      </c>
    </row>
    <row r="87" spans="2:33" s="23" customFormat="1" ht="17.25" customHeight="1" x14ac:dyDescent="0.25">
      <c r="B87" s="174"/>
      <c r="C87" s="174"/>
      <c r="D87" s="174"/>
      <c r="E87" s="174"/>
      <c r="F87" s="174"/>
      <c r="G87" s="174"/>
      <c r="H87" s="174"/>
      <c r="I87" s="174"/>
      <c r="J87" s="174"/>
      <c r="K87" s="174"/>
      <c r="L87" s="174"/>
      <c r="M87" s="174"/>
      <c r="N87" s="174"/>
    </row>
    <row r="88" spans="2:33" s="23" customFormat="1" ht="17.25" customHeight="1" x14ac:dyDescent="0.25">
      <c r="B88" s="174"/>
      <c r="C88" s="174"/>
      <c r="D88" s="174"/>
      <c r="E88" s="174"/>
      <c r="F88" s="174"/>
      <c r="G88" s="174"/>
      <c r="H88" s="174"/>
      <c r="I88" s="174"/>
      <c r="J88" s="174"/>
      <c r="K88" s="174"/>
      <c r="L88" s="174"/>
      <c r="M88" s="174"/>
      <c r="N88" s="174"/>
    </row>
    <row r="89" spans="2:33" s="23" customFormat="1" ht="17.25" customHeight="1" x14ac:dyDescent="0.25">
      <c r="B89" s="22"/>
      <c r="C89" s="22"/>
      <c r="D89" s="22"/>
      <c r="E89" s="22"/>
    </row>
    <row r="90" spans="2:33" s="23" customFormat="1" ht="17.25" customHeight="1" x14ac:dyDescent="0.25">
      <c r="B90" s="22"/>
      <c r="C90" s="22"/>
      <c r="D90" s="22"/>
      <c r="E90" s="22"/>
    </row>
    <row r="91" spans="2:33" s="23" customFormat="1" ht="17.25" customHeight="1" x14ac:dyDescent="0.25">
      <c r="C91" s="22"/>
      <c r="D91" s="22"/>
      <c r="E91" s="22"/>
    </row>
    <row r="92" spans="2:33" s="23" customFormat="1" ht="17.25" customHeight="1" x14ac:dyDescent="0.25">
      <c r="B92" s="22"/>
      <c r="C92" s="22"/>
      <c r="D92" s="22"/>
      <c r="E92" s="22"/>
    </row>
    <row r="93" spans="2:33" s="23" customFormat="1" ht="17.25" customHeight="1" x14ac:dyDescent="0.25">
      <c r="B93" s="22"/>
      <c r="C93" s="22"/>
      <c r="D93" s="22"/>
      <c r="E93" s="22"/>
    </row>
    <row r="94" spans="2:33" s="23" customFormat="1" ht="17.25" customHeight="1" x14ac:dyDescent="0.25">
      <c r="B94" s="22"/>
      <c r="C94" s="22"/>
      <c r="D94" s="22"/>
      <c r="E94" s="22"/>
    </row>
    <row r="95" spans="2:33" s="23" customFormat="1" ht="17.25" customHeight="1" x14ac:dyDescent="0.25">
      <c r="B95" s="22"/>
      <c r="C95" s="22"/>
      <c r="D95" s="22"/>
      <c r="E95" s="22"/>
    </row>
    <row r="96" spans="2:33" s="23" customFormat="1" ht="17.25" customHeight="1" x14ac:dyDescent="0.25">
      <c r="B96" s="22"/>
      <c r="C96" s="22"/>
      <c r="D96" s="22"/>
      <c r="E96" s="22"/>
    </row>
    <row r="97" spans="2:14" s="23" customFormat="1" ht="17.25" customHeight="1" x14ac:dyDescent="0.25">
      <c r="B97" s="22"/>
      <c r="C97" s="22"/>
      <c r="D97" s="22"/>
      <c r="E97" s="22"/>
    </row>
    <row r="98" spans="2:14" s="23" customFormat="1" ht="17.25" customHeight="1" x14ac:dyDescent="0.25">
      <c r="B98" s="22"/>
      <c r="C98" s="22"/>
      <c r="D98" s="22"/>
      <c r="E98" s="22"/>
    </row>
    <row r="99" spans="2:14" s="23" customFormat="1" ht="17.25" customHeight="1" x14ac:dyDescent="0.25">
      <c r="B99" s="175" t="e">
        <f>INDEX(AB33:AB57,Z31)</f>
        <v>#REF!</v>
      </c>
      <c r="C99" s="176"/>
      <c r="D99" s="176"/>
      <c r="E99" s="176"/>
      <c r="F99" s="176"/>
      <c r="G99" s="176"/>
      <c r="H99" s="176"/>
      <c r="I99" s="176"/>
      <c r="J99" s="176"/>
      <c r="K99" s="176"/>
      <c r="L99" s="176"/>
      <c r="M99" s="176"/>
      <c r="N99" s="176"/>
    </row>
    <row r="100" spans="2:14" s="23" customFormat="1" ht="17.25" customHeight="1" x14ac:dyDescent="0.25">
      <c r="B100" s="176"/>
      <c r="C100" s="176"/>
      <c r="D100" s="176"/>
      <c r="E100" s="176"/>
      <c r="F100" s="176"/>
      <c r="G100" s="176"/>
      <c r="H100" s="176"/>
      <c r="I100" s="176"/>
      <c r="J100" s="176"/>
      <c r="K100" s="176"/>
      <c r="L100" s="176"/>
      <c r="M100" s="176"/>
      <c r="N100" s="176"/>
    </row>
    <row r="101" spans="2:14" s="23" customFormat="1" ht="17.25" customHeight="1" x14ac:dyDescent="0.25">
      <c r="B101" s="176"/>
      <c r="C101" s="176"/>
      <c r="D101" s="176"/>
      <c r="E101" s="176"/>
      <c r="F101" s="176"/>
      <c r="G101" s="176"/>
      <c r="H101" s="176"/>
      <c r="I101" s="176"/>
      <c r="J101" s="176"/>
      <c r="K101" s="176"/>
      <c r="L101" s="176"/>
      <c r="M101" s="176"/>
      <c r="N101" s="176"/>
    </row>
    <row r="102" spans="2:14" s="23" customFormat="1" ht="17.25" customHeight="1" x14ac:dyDescent="0.25">
      <c r="B102" s="176"/>
      <c r="C102" s="176"/>
      <c r="D102" s="176"/>
      <c r="E102" s="176"/>
      <c r="F102" s="176"/>
      <c r="G102" s="176"/>
      <c r="H102" s="176"/>
      <c r="I102" s="176"/>
      <c r="J102" s="176"/>
      <c r="K102" s="176"/>
      <c r="L102" s="176"/>
      <c r="M102" s="176"/>
      <c r="N102" s="176"/>
    </row>
    <row r="103" spans="2:14" s="23" customFormat="1" ht="17.25" customHeight="1" x14ac:dyDescent="0.25">
      <c r="B103" s="176"/>
      <c r="C103" s="176"/>
      <c r="D103" s="176"/>
      <c r="E103" s="176"/>
      <c r="F103" s="176"/>
      <c r="G103" s="176"/>
      <c r="H103" s="176"/>
      <c r="I103" s="176"/>
      <c r="J103" s="176"/>
      <c r="K103" s="176"/>
      <c r="L103" s="176"/>
      <c r="M103" s="176"/>
      <c r="N103" s="176"/>
    </row>
    <row r="104" spans="2:14" s="23" customFormat="1" ht="17.25" customHeight="1" x14ac:dyDescent="0.25">
      <c r="B104" s="176"/>
      <c r="C104" s="176"/>
      <c r="D104" s="176"/>
      <c r="E104" s="176"/>
      <c r="F104" s="176"/>
      <c r="G104" s="176"/>
      <c r="H104" s="176"/>
      <c r="I104" s="176"/>
      <c r="J104" s="176"/>
      <c r="K104" s="176"/>
      <c r="L104" s="176"/>
      <c r="M104" s="176"/>
      <c r="N104" s="176"/>
    </row>
    <row r="105" spans="2:14" s="23" customFormat="1" ht="17.25" customHeight="1" x14ac:dyDescent="0.25">
      <c r="B105" s="176"/>
      <c r="C105" s="176"/>
      <c r="D105" s="176"/>
      <c r="E105" s="176"/>
      <c r="F105" s="176"/>
      <c r="G105" s="176"/>
      <c r="H105" s="176"/>
      <c r="I105" s="176"/>
      <c r="J105" s="176"/>
      <c r="K105" s="176"/>
      <c r="L105" s="176"/>
      <c r="M105" s="176"/>
      <c r="N105" s="176"/>
    </row>
    <row r="106" spans="2:14" s="23" customFormat="1" ht="17.25" customHeight="1" x14ac:dyDescent="0.25">
      <c r="B106" s="176"/>
      <c r="C106" s="176"/>
      <c r="D106" s="176"/>
      <c r="E106" s="176"/>
      <c r="F106" s="176"/>
      <c r="G106" s="176"/>
      <c r="H106" s="176"/>
      <c r="I106" s="176"/>
      <c r="J106" s="176"/>
      <c r="K106" s="176"/>
      <c r="L106" s="176"/>
      <c r="M106" s="176"/>
      <c r="N106" s="176"/>
    </row>
    <row r="107" spans="2:14" s="23" customFormat="1" ht="17.25" customHeight="1" x14ac:dyDescent="0.25">
      <c r="B107" s="176"/>
      <c r="C107" s="176"/>
      <c r="D107" s="176"/>
      <c r="E107" s="176"/>
      <c r="F107" s="176"/>
      <c r="G107" s="176"/>
      <c r="H107" s="176"/>
      <c r="I107" s="176"/>
      <c r="J107" s="176"/>
      <c r="K107" s="176"/>
      <c r="L107" s="176"/>
      <c r="M107" s="176"/>
      <c r="N107" s="176"/>
    </row>
    <row r="108" spans="2:14" s="23" customFormat="1" ht="17.25" customHeight="1" x14ac:dyDescent="0.25">
      <c r="B108" s="176"/>
      <c r="C108" s="176"/>
      <c r="D108" s="176"/>
      <c r="E108" s="176"/>
      <c r="F108" s="176"/>
      <c r="G108" s="176"/>
      <c r="H108" s="176"/>
      <c r="I108" s="176"/>
      <c r="J108" s="176"/>
      <c r="K108" s="176"/>
      <c r="L108" s="176"/>
      <c r="M108" s="176"/>
      <c r="N108" s="176"/>
    </row>
    <row r="109" spans="2:14" s="23" customFormat="1" ht="17.25" customHeight="1" x14ac:dyDescent="0.25">
      <c r="B109" s="176"/>
      <c r="C109" s="176"/>
      <c r="D109" s="176"/>
      <c r="E109" s="176"/>
      <c r="F109" s="176"/>
      <c r="G109" s="176"/>
      <c r="H109" s="176"/>
      <c r="I109" s="176"/>
      <c r="J109" s="176"/>
      <c r="K109" s="176"/>
      <c r="L109" s="176"/>
      <c r="M109" s="176"/>
      <c r="N109" s="176"/>
    </row>
    <row r="110" spans="2:14" s="23" customFormat="1" ht="17.25" customHeight="1" x14ac:dyDescent="0.25">
      <c r="B110" s="176"/>
      <c r="C110" s="176"/>
      <c r="D110" s="176"/>
      <c r="E110" s="176"/>
      <c r="F110" s="176"/>
      <c r="G110" s="176"/>
      <c r="H110" s="176"/>
      <c r="I110" s="176"/>
      <c r="J110" s="176"/>
      <c r="K110" s="176"/>
      <c r="L110" s="176"/>
      <c r="M110" s="176"/>
      <c r="N110" s="176"/>
    </row>
    <row r="111" spans="2:14" s="23" customFormat="1" ht="17.25" customHeight="1" x14ac:dyDescent="0.25">
      <c r="B111" s="176"/>
      <c r="C111" s="176"/>
      <c r="D111" s="176"/>
      <c r="E111" s="176"/>
      <c r="F111" s="176"/>
      <c r="G111" s="176"/>
      <c r="H111" s="176"/>
      <c r="I111" s="176"/>
      <c r="J111" s="176"/>
      <c r="K111" s="176"/>
      <c r="L111" s="176"/>
      <c r="M111" s="176"/>
      <c r="N111" s="176"/>
    </row>
    <row r="112" spans="2:14" s="23" customFormat="1" ht="17.25" customHeight="1" x14ac:dyDescent="0.25">
      <c r="B112" s="176"/>
      <c r="C112" s="176"/>
      <c r="D112" s="176"/>
      <c r="E112" s="176"/>
      <c r="F112" s="176"/>
      <c r="G112" s="176"/>
      <c r="H112" s="176"/>
      <c r="I112" s="176"/>
      <c r="J112" s="176"/>
      <c r="K112" s="176"/>
      <c r="L112" s="176"/>
      <c r="M112" s="176"/>
      <c r="N112" s="176"/>
    </row>
    <row r="113" spans="2:14" s="23" customFormat="1" ht="17.25" customHeight="1" x14ac:dyDescent="0.25">
      <c r="B113" s="176"/>
      <c r="C113" s="176"/>
      <c r="D113" s="176"/>
      <c r="E113" s="176"/>
      <c r="F113" s="176"/>
      <c r="G113" s="176"/>
      <c r="H113" s="176"/>
      <c r="I113" s="176"/>
      <c r="J113" s="176"/>
      <c r="K113" s="176"/>
      <c r="L113" s="176"/>
      <c r="M113" s="176"/>
      <c r="N113" s="176"/>
    </row>
    <row r="114" spans="2:14" s="23" customFormat="1" ht="17.25" customHeight="1" x14ac:dyDescent="0.25">
      <c r="B114" s="176"/>
      <c r="C114" s="176"/>
      <c r="D114" s="176"/>
      <c r="E114" s="176"/>
      <c r="F114" s="176"/>
      <c r="G114" s="176"/>
      <c r="H114" s="176"/>
      <c r="I114" s="176"/>
      <c r="J114" s="176"/>
      <c r="K114" s="176"/>
      <c r="L114" s="176"/>
      <c r="M114" s="176"/>
      <c r="N114" s="176"/>
    </row>
    <row r="115" spans="2:14" s="23" customFormat="1" ht="17.25" customHeight="1" x14ac:dyDescent="0.25">
      <c r="B115" s="176"/>
      <c r="C115" s="176"/>
      <c r="D115" s="176"/>
      <c r="E115" s="176"/>
      <c r="F115" s="176"/>
      <c r="G115" s="176"/>
      <c r="H115" s="176"/>
      <c r="I115" s="176"/>
      <c r="J115" s="176"/>
      <c r="K115" s="176"/>
      <c r="L115" s="176"/>
      <c r="M115" s="176"/>
      <c r="N115" s="176"/>
    </row>
    <row r="116" spans="2:14" s="23" customFormat="1" ht="17.25" customHeight="1" x14ac:dyDescent="0.25">
      <c r="B116" s="176"/>
      <c r="C116" s="176"/>
      <c r="D116" s="176"/>
      <c r="E116" s="176"/>
      <c r="F116" s="176"/>
      <c r="G116" s="176"/>
      <c r="H116" s="176"/>
      <c r="I116" s="176"/>
      <c r="J116" s="176"/>
      <c r="K116" s="176"/>
      <c r="L116" s="176"/>
      <c r="M116" s="176"/>
      <c r="N116" s="176"/>
    </row>
    <row r="117" spans="2:14" s="23" customFormat="1" ht="17.25" customHeight="1" x14ac:dyDescent="0.25">
      <c r="B117" s="176"/>
      <c r="C117" s="176"/>
      <c r="D117" s="176"/>
      <c r="E117" s="176"/>
      <c r="F117" s="176"/>
      <c r="G117" s="176"/>
      <c r="H117" s="176"/>
      <c r="I117" s="176"/>
      <c r="J117" s="176"/>
      <c r="K117" s="176"/>
      <c r="L117" s="176"/>
      <c r="M117" s="176"/>
      <c r="N117" s="176"/>
    </row>
    <row r="118" spans="2:14" s="23" customFormat="1" ht="17.25" customHeight="1" x14ac:dyDescent="0.25">
      <c r="B118" s="176"/>
      <c r="C118" s="176"/>
      <c r="D118" s="176"/>
      <c r="E118" s="176"/>
      <c r="F118" s="176"/>
      <c r="G118" s="176"/>
      <c r="H118" s="176"/>
      <c r="I118" s="176"/>
      <c r="J118" s="176"/>
      <c r="K118" s="176"/>
      <c r="L118" s="176"/>
      <c r="M118" s="176"/>
      <c r="N118" s="176"/>
    </row>
    <row r="119" spans="2:14" s="23" customFormat="1" ht="17.25" customHeight="1" x14ac:dyDescent="0.25">
      <c r="B119" s="177"/>
      <c r="C119" s="177"/>
      <c r="D119" s="177"/>
      <c r="E119" s="177"/>
      <c r="F119" s="177"/>
      <c r="G119" s="177"/>
      <c r="H119" s="177"/>
      <c r="I119" s="177"/>
      <c r="J119" s="177"/>
      <c r="K119" s="177"/>
      <c r="L119" s="177"/>
      <c r="M119" s="177"/>
      <c r="N119" s="177"/>
    </row>
    <row r="120" spans="2:14" s="23" customFormat="1" ht="17.25" customHeight="1" x14ac:dyDescent="0.25">
      <c r="B120" s="22"/>
      <c r="C120" s="22"/>
      <c r="D120" s="22"/>
      <c r="E120" s="22"/>
    </row>
    <row r="121" spans="2:14" s="23" customFormat="1" ht="17.25" customHeight="1" x14ac:dyDescent="0.25">
      <c r="B121" s="171"/>
      <c r="C121" s="172"/>
      <c r="D121" s="172"/>
      <c r="E121" s="172"/>
      <c r="F121" s="172"/>
      <c r="G121" s="172"/>
      <c r="H121" s="172"/>
      <c r="I121" s="172"/>
      <c r="J121" s="172"/>
      <c r="K121" s="172"/>
      <c r="L121" s="172"/>
      <c r="M121" s="172"/>
      <c r="N121" s="172"/>
    </row>
    <row r="122" spans="2:14" s="23" customFormat="1" ht="17.25" customHeight="1" x14ac:dyDescent="0.25">
      <c r="B122" s="172"/>
      <c r="C122" s="172"/>
      <c r="D122" s="172"/>
      <c r="E122" s="172"/>
      <c r="F122" s="172"/>
      <c r="G122" s="172"/>
      <c r="H122" s="172"/>
      <c r="I122" s="172"/>
      <c r="J122" s="172"/>
      <c r="K122" s="172"/>
      <c r="L122" s="172"/>
      <c r="M122" s="172"/>
      <c r="N122" s="172"/>
    </row>
    <row r="123" spans="2:14" s="23" customFormat="1" ht="17.25" customHeight="1" x14ac:dyDescent="0.25">
      <c r="B123" s="172"/>
      <c r="C123" s="172"/>
      <c r="D123" s="172"/>
      <c r="E123" s="172"/>
      <c r="F123" s="172"/>
      <c r="G123" s="172"/>
      <c r="H123" s="172"/>
      <c r="I123" s="172"/>
      <c r="J123" s="172"/>
      <c r="K123" s="172"/>
      <c r="L123" s="172"/>
      <c r="M123" s="172"/>
      <c r="N123" s="172"/>
    </row>
    <row r="124" spans="2:14" s="23" customFormat="1" ht="17.25" customHeight="1" x14ac:dyDescent="0.25">
      <c r="B124" s="172"/>
      <c r="C124" s="172"/>
      <c r="D124" s="172"/>
      <c r="E124" s="172"/>
      <c r="F124" s="172"/>
      <c r="G124" s="172"/>
      <c r="H124" s="172"/>
      <c r="I124" s="172"/>
      <c r="J124" s="172"/>
      <c r="K124" s="172"/>
      <c r="L124" s="172"/>
      <c r="M124" s="172"/>
      <c r="N124" s="172"/>
    </row>
    <row r="125" spans="2:14" s="23" customFormat="1" ht="17.25" customHeight="1" x14ac:dyDescent="0.25">
      <c r="B125" s="172"/>
      <c r="C125" s="172"/>
      <c r="D125" s="172"/>
      <c r="E125" s="172"/>
      <c r="F125" s="172"/>
      <c r="G125" s="172"/>
      <c r="H125" s="172"/>
      <c r="I125" s="172"/>
      <c r="J125" s="172"/>
      <c r="K125" s="172"/>
      <c r="L125" s="172"/>
      <c r="M125" s="172"/>
      <c r="N125" s="172"/>
    </row>
    <row r="126" spans="2:14" s="23" customFormat="1" ht="17.25" customHeight="1" x14ac:dyDescent="0.25">
      <c r="B126" s="172"/>
      <c r="C126" s="172"/>
      <c r="D126" s="172"/>
      <c r="E126" s="172"/>
      <c r="F126" s="172"/>
      <c r="G126" s="172"/>
      <c r="H126" s="172"/>
      <c r="I126" s="172"/>
      <c r="J126" s="172"/>
      <c r="K126" s="172"/>
      <c r="L126" s="172"/>
      <c r="M126" s="172"/>
      <c r="N126" s="172"/>
    </row>
    <row r="127" spans="2:14" s="23" customFormat="1" ht="17.25" customHeight="1" x14ac:dyDescent="0.25">
      <c r="B127" s="172"/>
      <c r="C127" s="172"/>
      <c r="D127" s="172"/>
      <c r="E127" s="172"/>
      <c r="F127" s="172"/>
      <c r="G127" s="172"/>
      <c r="H127" s="172"/>
      <c r="I127" s="172"/>
      <c r="J127" s="172"/>
      <c r="K127" s="172"/>
      <c r="L127" s="172"/>
      <c r="M127" s="172"/>
      <c r="N127" s="172"/>
    </row>
    <row r="128" spans="2:14" s="23" customFormat="1" ht="17.25" customHeight="1" x14ac:dyDescent="0.25">
      <c r="B128" s="172"/>
      <c r="C128" s="172"/>
      <c r="D128" s="172"/>
      <c r="E128" s="172"/>
      <c r="F128" s="172"/>
      <c r="G128" s="172"/>
      <c r="H128" s="172"/>
      <c r="I128" s="172"/>
      <c r="J128" s="172"/>
      <c r="K128" s="172"/>
      <c r="L128" s="172"/>
      <c r="M128" s="172"/>
      <c r="N128" s="172"/>
    </row>
    <row r="129" spans="2:14" s="23" customFormat="1" ht="17.25" customHeight="1" x14ac:dyDescent="0.25">
      <c r="B129" s="172"/>
      <c r="C129" s="172"/>
      <c r="D129" s="172"/>
      <c r="E129" s="172"/>
      <c r="F129" s="172"/>
      <c r="G129" s="172"/>
      <c r="H129" s="172"/>
      <c r="I129" s="172"/>
      <c r="J129" s="172"/>
      <c r="K129" s="172"/>
      <c r="L129" s="172"/>
      <c r="M129" s="172"/>
      <c r="N129" s="172"/>
    </row>
    <row r="130" spans="2:14" s="23" customFormat="1" ht="17.25" customHeight="1" x14ac:dyDescent="0.25">
      <c r="B130" s="172"/>
      <c r="C130" s="172"/>
      <c r="D130" s="172"/>
      <c r="E130" s="172"/>
      <c r="F130" s="172"/>
      <c r="G130" s="172"/>
      <c r="H130" s="172"/>
      <c r="I130" s="172"/>
      <c r="J130" s="172"/>
      <c r="K130" s="172"/>
      <c r="L130" s="172"/>
      <c r="M130" s="172"/>
      <c r="N130" s="172"/>
    </row>
    <row r="131" spans="2:14" s="23" customFormat="1" ht="17.25" customHeight="1" x14ac:dyDescent="0.25">
      <c r="B131" s="172"/>
      <c r="C131" s="172"/>
      <c r="D131" s="172"/>
      <c r="E131" s="172"/>
      <c r="F131" s="172"/>
      <c r="G131" s="172"/>
      <c r="H131" s="172"/>
      <c r="I131" s="172"/>
      <c r="J131" s="172"/>
      <c r="K131" s="172"/>
      <c r="L131" s="172"/>
      <c r="M131" s="172"/>
      <c r="N131" s="172"/>
    </row>
    <row r="132" spans="2:14" s="23" customFormat="1" ht="17.25" customHeight="1" x14ac:dyDescent="0.25">
      <c r="B132" s="172"/>
      <c r="C132" s="172"/>
      <c r="D132" s="172"/>
      <c r="E132" s="172"/>
      <c r="F132" s="172"/>
      <c r="G132" s="172"/>
      <c r="H132" s="172"/>
      <c r="I132" s="172"/>
      <c r="J132" s="172"/>
      <c r="K132" s="172"/>
      <c r="L132" s="172"/>
      <c r="M132" s="172"/>
      <c r="N132" s="172"/>
    </row>
    <row r="133" spans="2:14" s="23" customFormat="1" ht="17.25" customHeight="1" x14ac:dyDescent="0.25">
      <c r="B133" s="172"/>
      <c r="C133" s="172"/>
      <c r="D133" s="172"/>
      <c r="E133" s="172"/>
      <c r="F133" s="172"/>
      <c r="G133" s="172"/>
      <c r="H133" s="172"/>
      <c r="I133" s="172"/>
      <c r="J133" s="172"/>
      <c r="K133" s="172"/>
      <c r="L133" s="172"/>
      <c r="M133" s="172"/>
      <c r="N133" s="172"/>
    </row>
    <row r="134" spans="2:14" s="23" customFormat="1" ht="17.25" customHeight="1" x14ac:dyDescent="0.25">
      <c r="B134" s="172"/>
      <c r="C134" s="172"/>
      <c r="D134" s="172"/>
      <c r="E134" s="172"/>
      <c r="F134" s="172"/>
      <c r="G134" s="172"/>
      <c r="H134" s="172"/>
      <c r="I134" s="172"/>
      <c r="J134" s="172"/>
      <c r="K134" s="172"/>
      <c r="L134" s="172"/>
      <c r="M134" s="172"/>
      <c r="N134" s="172"/>
    </row>
    <row r="135" spans="2:14" s="23" customFormat="1" ht="17.25" customHeight="1" x14ac:dyDescent="0.25">
      <c r="B135" s="172"/>
      <c r="C135" s="172"/>
      <c r="D135" s="172"/>
      <c r="E135" s="172"/>
      <c r="F135" s="172"/>
      <c r="G135" s="172"/>
      <c r="H135" s="172"/>
      <c r="I135" s="172"/>
      <c r="J135" s="172"/>
      <c r="K135" s="172"/>
      <c r="L135" s="172"/>
      <c r="M135" s="172"/>
      <c r="N135" s="172"/>
    </row>
    <row r="136" spans="2:14" s="23" customFormat="1" ht="17.25" customHeight="1" x14ac:dyDescent="0.25">
      <c r="B136" s="172"/>
      <c r="C136" s="172"/>
      <c r="D136" s="172"/>
      <c r="E136" s="172"/>
      <c r="F136" s="172"/>
      <c r="G136" s="172"/>
      <c r="H136" s="172"/>
      <c r="I136" s="172"/>
      <c r="J136" s="172"/>
      <c r="K136" s="172"/>
      <c r="L136" s="172"/>
      <c r="M136" s="172"/>
      <c r="N136" s="172"/>
    </row>
    <row r="137" spans="2:14" s="23" customFormat="1" ht="17.25" customHeight="1" x14ac:dyDescent="0.25">
      <c r="B137" s="172"/>
      <c r="C137" s="172"/>
      <c r="D137" s="172"/>
      <c r="E137" s="172"/>
      <c r="F137" s="172"/>
      <c r="G137" s="172"/>
      <c r="H137" s="172"/>
      <c r="I137" s="172"/>
      <c r="J137" s="172"/>
      <c r="K137" s="172"/>
      <c r="L137" s="172"/>
      <c r="M137" s="172"/>
      <c r="N137" s="172"/>
    </row>
    <row r="138" spans="2:14" s="23" customFormat="1" ht="17.25" customHeight="1" x14ac:dyDescent="0.25">
      <c r="B138" s="172"/>
      <c r="C138" s="172"/>
      <c r="D138" s="172"/>
      <c r="E138" s="172"/>
      <c r="F138" s="172"/>
      <c r="G138" s="172"/>
      <c r="H138" s="172"/>
      <c r="I138" s="172"/>
      <c r="J138" s="172"/>
      <c r="K138" s="172"/>
      <c r="L138" s="172"/>
      <c r="M138" s="172"/>
      <c r="N138" s="172"/>
    </row>
    <row r="139" spans="2:14" s="23" customFormat="1" ht="17.25" customHeight="1" x14ac:dyDescent="0.25">
      <c r="B139" s="172"/>
      <c r="C139" s="172"/>
      <c r="D139" s="172"/>
      <c r="E139" s="172"/>
      <c r="F139" s="172"/>
      <c r="G139" s="172"/>
      <c r="H139" s="172"/>
      <c r="I139" s="172"/>
      <c r="J139" s="172"/>
      <c r="K139" s="172"/>
      <c r="L139" s="172"/>
      <c r="M139" s="172"/>
      <c r="N139" s="172"/>
    </row>
    <row r="140" spans="2:14" s="23" customFormat="1" ht="17.25" customHeight="1" x14ac:dyDescent="0.25">
      <c r="B140" s="172"/>
      <c r="C140" s="172"/>
      <c r="D140" s="172"/>
      <c r="E140" s="172"/>
      <c r="F140" s="172"/>
      <c r="G140" s="172"/>
      <c r="H140" s="172"/>
      <c r="I140" s="172"/>
      <c r="J140" s="172"/>
      <c r="K140" s="172"/>
      <c r="L140" s="172"/>
      <c r="M140" s="172"/>
      <c r="N140" s="172"/>
    </row>
    <row r="141" spans="2:14" s="23" customFormat="1" ht="17.25" customHeight="1" x14ac:dyDescent="0.25">
      <c r="B141" s="22"/>
      <c r="C141" s="22"/>
      <c r="D141" s="22"/>
      <c r="E141" s="22"/>
    </row>
    <row r="142" spans="2:14" s="23" customFormat="1" ht="17.25" customHeight="1" x14ac:dyDescent="0.25">
      <c r="B142" s="22"/>
      <c r="C142" s="22"/>
      <c r="D142" s="22"/>
      <c r="E142" s="22"/>
    </row>
    <row r="143" spans="2:14" s="23" customFormat="1" ht="17.25" customHeight="1" x14ac:dyDescent="0.25">
      <c r="B143" s="22"/>
      <c r="C143" s="22"/>
      <c r="D143" s="22"/>
      <c r="E143" s="22"/>
    </row>
    <row r="144" spans="2:14" s="23" customFormat="1" ht="17.25" customHeight="1" x14ac:dyDescent="0.25">
      <c r="B144" s="22"/>
      <c r="C144" s="22"/>
      <c r="D144" s="22"/>
      <c r="E144" s="22"/>
    </row>
    <row r="145" spans="2:5" s="23" customFormat="1" ht="17.25" customHeight="1" x14ac:dyDescent="0.25">
      <c r="B145" s="22"/>
      <c r="C145" s="22"/>
      <c r="D145" s="22"/>
      <c r="E145" s="22"/>
    </row>
  </sheetData>
  <sheetProtection password="8607" sheet="1" objects="1" scenarios="1" selectLockedCells="1" selectUnlockedCells="1"/>
  <mergeCells count="7">
    <mergeCell ref="S61:T61"/>
    <mergeCell ref="B121:N140"/>
    <mergeCell ref="B2:N35"/>
    <mergeCell ref="B39:N72"/>
    <mergeCell ref="B79:N82"/>
    <mergeCell ref="B85:N88"/>
    <mergeCell ref="B99:N119"/>
  </mergeCells>
  <pageMargins left="0.75" right="0.75" top="1" bottom="1" header="0.5" footer="0.5"/>
  <pageSetup orientation="portrait" r:id="rId1"/>
  <headerFooter alignWithMargins="0"/>
  <ignoredErrors>
    <ignoredError sqref="AA33:AA57"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1"/>
  </sheetPr>
  <dimension ref="B2:U54"/>
  <sheetViews>
    <sheetView showGridLines="0" showRowColHeaders="0" workbookViewId="0"/>
  </sheetViews>
  <sheetFormatPr defaultRowHeight="12.75" x14ac:dyDescent="0.2"/>
  <cols>
    <col min="1" max="1" width="1.7109375" style="56" customWidth="1"/>
    <col min="2" max="6" width="9.140625" style="56"/>
    <col min="7" max="7" width="10.7109375" style="56" customWidth="1"/>
    <col min="8" max="8" width="15.42578125" style="56" customWidth="1"/>
    <col min="9" max="9" width="9.140625" style="56"/>
    <col min="10" max="10" width="9.85546875" style="64" customWidth="1"/>
    <col min="11" max="11" width="18" style="56" bestFit="1" customWidth="1"/>
    <col min="12" max="13" width="9.140625" style="56"/>
    <col min="14" max="14" width="12.42578125" style="56" customWidth="1"/>
    <col min="15" max="16" width="9.140625" style="56"/>
    <col min="17" max="18" width="14.42578125" style="56" customWidth="1"/>
    <col min="19" max="19" width="9.140625" style="56"/>
    <col min="20" max="20" width="18.7109375" style="56" bestFit="1" customWidth="1"/>
    <col min="21" max="21" width="13.7109375" style="56" bestFit="1" customWidth="1"/>
    <col min="22" max="16384" width="9.140625" style="56"/>
  </cols>
  <sheetData>
    <row r="2" spans="2:21" ht="15.75" thickBot="1" x14ac:dyDescent="0.25">
      <c r="S2" s="55" t="s">
        <v>139</v>
      </c>
    </row>
    <row r="3" spans="2:21" ht="15" x14ac:dyDescent="0.2">
      <c r="B3" s="55" t="s">
        <v>80</v>
      </c>
      <c r="J3" s="56"/>
      <c r="S3" s="57" t="s">
        <v>137</v>
      </c>
      <c r="T3" s="88" t="s">
        <v>138</v>
      </c>
      <c r="U3" s="91" t="s">
        <v>189</v>
      </c>
    </row>
    <row r="4" spans="2:21" ht="15" customHeight="1" x14ac:dyDescent="0.2">
      <c r="B4" s="179" t="s">
        <v>86</v>
      </c>
      <c r="C4" s="179"/>
      <c r="D4" s="179"/>
      <c r="E4" s="179"/>
      <c r="F4" s="179"/>
      <c r="G4" s="179"/>
      <c r="H4" s="179"/>
      <c r="J4" s="56"/>
      <c r="S4" s="89" t="s">
        <v>134</v>
      </c>
      <c r="T4" s="90" t="s">
        <v>30</v>
      </c>
      <c r="U4" s="109">
        <v>3.5176272789365801</v>
      </c>
    </row>
    <row r="5" spans="2:21" x14ac:dyDescent="0.2">
      <c r="B5" s="179"/>
      <c r="C5" s="179"/>
      <c r="D5" s="179"/>
      <c r="E5" s="179"/>
      <c r="F5" s="179"/>
      <c r="G5" s="179"/>
      <c r="H5" s="179"/>
      <c r="J5" s="56"/>
      <c r="S5" s="89" t="s">
        <v>92</v>
      </c>
      <c r="T5" s="90" t="s">
        <v>0</v>
      </c>
      <c r="U5" s="109">
        <v>3.7613618452162001</v>
      </c>
    </row>
    <row r="6" spans="2:21" x14ac:dyDescent="0.2">
      <c r="B6" s="179"/>
      <c r="C6" s="179"/>
      <c r="D6" s="179"/>
      <c r="E6" s="179"/>
      <c r="F6" s="179"/>
      <c r="G6" s="179"/>
      <c r="H6" s="179"/>
      <c r="J6" s="56"/>
      <c r="S6" s="89" t="s">
        <v>93</v>
      </c>
      <c r="T6" s="90" t="s">
        <v>94</v>
      </c>
      <c r="U6" s="109">
        <v>3.3739294908842501</v>
      </c>
    </row>
    <row r="7" spans="2:21" ht="13.5" thickBot="1" x14ac:dyDescent="0.25">
      <c r="B7" s="179"/>
      <c r="C7" s="179"/>
      <c r="D7" s="179"/>
      <c r="E7" s="179"/>
      <c r="F7" s="179"/>
      <c r="G7" s="179"/>
      <c r="H7" s="179"/>
      <c r="J7" s="56"/>
      <c r="S7" s="99" t="s">
        <v>95</v>
      </c>
      <c r="T7" s="100" t="s">
        <v>2</v>
      </c>
      <c r="U7" s="110">
        <v>3.3610045710082499</v>
      </c>
    </row>
    <row r="8" spans="2:21" ht="15" x14ac:dyDescent="0.2">
      <c r="B8" s="179"/>
      <c r="C8" s="179"/>
      <c r="D8" s="179"/>
      <c r="E8" s="179"/>
      <c r="F8" s="179"/>
      <c r="G8" s="179"/>
      <c r="H8" s="179"/>
      <c r="J8" s="56"/>
      <c r="M8" s="58"/>
      <c r="N8" s="58"/>
      <c r="O8" s="58"/>
      <c r="P8" s="58"/>
      <c r="Q8" s="58"/>
      <c r="R8" s="58"/>
      <c r="S8" s="97" t="s">
        <v>96</v>
      </c>
      <c r="T8" s="98" t="s">
        <v>3</v>
      </c>
      <c r="U8" s="111">
        <v>3.9603845951768002</v>
      </c>
    </row>
    <row r="9" spans="2:21" ht="15" customHeight="1" x14ac:dyDescent="0.2">
      <c r="J9" s="56"/>
      <c r="S9" s="89" t="s">
        <v>97</v>
      </c>
      <c r="T9" s="90" t="s">
        <v>4</v>
      </c>
      <c r="U9" s="109">
        <v>3.6166132506698898</v>
      </c>
    </row>
    <row r="10" spans="2:21" x14ac:dyDescent="0.2">
      <c r="B10" s="59" t="s">
        <v>81</v>
      </c>
      <c r="C10" s="60"/>
      <c r="D10" s="60"/>
      <c r="E10" s="60"/>
      <c r="F10" s="60"/>
      <c r="G10" s="60"/>
      <c r="H10" s="60"/>
      <c r="J10" s="56"/>
      <c r="S10" s="89" t="s">
        <v>98</v>
      </c>
      <c r="T10" s="90" t="s">
        <v>99</v>
      </c>
      <c r="U10" s="109">
        <v>3.7075080123995199</v>
      </c>
    </row>
    <row r="11" spans="2:21" x14ac:dyDescent="0.2">
      <c r="B11" s="61" t="s">
        <v>82</v>
      </c>
      <c r="C11" s="62"/>
      <c r="D11" s="60"/>
      <c r="E11" s="60"/>
      <c r="F11" s="60"/>
      <c r="G11" s="60"/>
      <c r="H11" s="60"/>
      <c r="J11" s="56"/>
      <c r="S11" s="89" t="s">
        <v>135</v>
      </c>
      <c r="T11" s="90" t="s">
        <v>6</v>
      </c>
      <c r="U11" s="109">
        <v>3.76094152261861</v>
      </c>
    </row>
    <row r="12" spans="2:21" x14ac:dyDescent="0.2">
      <c r="B12" s="59"/>
      <c r="C12" s="62"/>
      <c r="D12" s="60"/>
      <c r="E12" s="60"/>
      <c r="F12" s="60"/>
      <c r="G12" s="60"/>
      <c r="H12" s="60"/>
      <c r="J12" s="56"/>
      <c r="S12" s="89" t="s">
        <v>136</v>
      </c>
      <c r="T12" s="90" t="s">
        <v>7</v>
      </c>
      <c r="U12" s="109">
        <v>3.4455419534492702</v>
      </c>
    </row>
    <row r="13" spans="2:21" ht="15" customHeight="1" x14ac:dyDescent="0.2">
      <c r="B13" s="55" t="s">
        <v>83</v>
      </c>
      <c r="J13" s="56"/>
      <c r="S13" s="89" t="s">
        <v>103</v>
      </c>
      <c r="T13" s="90" t="s">
        <v>104</v>
      </c>
      <c r="U13" s="109">
        <v>3.0550097199600001</v>
      </c>
    </row>
    <row r="14" spans="2:21" x14ac:dyDescent="0.2">
      <c r="B14" s="180" t="s">
        <v>88</v>
      </c>
      <c r="C14" s="180"/>
      <c r="D14" s="180"/>
      <c r="E14" s="180"/>
      <c r="F14" s="180"/>
      <c r="G14" s="180"/>
      <c r="H14" s="180"/>
      <c r="J14" s="56"/>
      <c r="S14" s="89" t="s">
        <v>107</v>
      </c>
      <c r="T14" s="90" t="s">
        <v>108</v>
      </c>
      <c r="U14" s="109">
        <v>3.3596385225660002</v>
      </c>
    </row>
    <row r="15" spans="2:21" x14ac:dyDescent="0.2">
      <c r="B15" s="180"/>
      <c r="C15" s="180"/>
      <c r="D15" s="180"/>
      <c r="E15" s="180"/>
      <c r="F15" s="180"/>
      <c r="G15" s="180"/>
      <c r="H15" s="180"/>
      <c r="J15" s="56"/>
      <c r="S15" s="89" t="s">
        <v>109</v>
      </c>
      <c r="T15" s="90" t="s">
        <v>110</v>
      </c>
      <c r="U15" s="109">
        <v>3.3253822308621901</v>
      </c>
    </row>
    <row r="16" spans="2:21" ht="13.5" thickBot="1" x14ac:dyDescent="0.25">
      <c r="B16" s="180"/>
      <c r="C16" s="180"/>
      <c r="D16" s="180"/>
      <c r="E16" s="180"/>
      <c r="F16" s="180"/>
      <c r="G16" s="180"/>
      <c r="H16" s="180"/>
      <c r="J16" s="56"/>
      <c r="S16" s="101" t="s">
        <v>111</v>
      </c>
      <c r="T16" s="102" t="s">
        <v>112</v>
      </c>
      <c r="U16" s="112">
        <v>2.53307413439815</v>
      </c>
    </row>
    <row r="17" spans="2:21" ht="15" x14ac:dyDescent="0.25">
      <c r="B17" s="180"/>
      <c r="C17" s="180"/>
      <c r="D17" s="180"/>
      <c r="E17" s="180"/>
      <c r="F17" s="180"/>
      <c r="G17" s="180"/>
      <c r="H17" s="180"/>
      <c r="J17" s="56"/>
      <c r="N17" s="63"/>
      <c r="O17" s="63"/>
      <c r="P17" s="63"/>
      <c r="Q17" s="63"/>
      <c r="R17" s="63"/>
      <c r="S17" s="57" t="s">
        <v>100</v>
      </c>
      <c r="T17" s="103" t="s">
        <v>39</v>
      </c>
      <c r="U17" s="113">
        <v>2.8939210844323</v>
      </c>
    </row>
    <row r="18" spans="2:21" ht="13.5" thickBot="1" x14ac:dyDescent="0.25">
      <c r="B18" s="180"/>
      <c r="C18" s="180"/>
      <c r="D18" s="180"/>
      <c r="E18" s="180"/>
      <c r="F18" s="180"/>
      <c r="G18" s="180"/>
      <c r="H18" s="180"/>
      <c r="J18" s="56"/>
      <c r="S18" s="99" t="s">
        <v>101</v>
      </c>
      <c r="T18" s="100" t="s">
        <v>102</v>
      </c>
      <c r="U18" s="110">
        <v>2.6279094204802198</v>
      </c>
    </row>
    <row r="19" spans="2:21" x14ac:dyDescent="0.2">
      <c r="B19" s="59"/>
      <c r="J19" s="56"/>
      <c r="S19" s="97" t="s">
        <v>121</v>
      </c>
      <c r="T19" s="98" t="s">
        <v>122</v>
      </c>
      <c r="U19" s="111">
        <v>1.808385435822</v>
      </c>
    </row>
    <row r="20" spans="2:21" ht="12.75" customHeight="1" thickBot="1" x14ac:dyDescent="0.25">
      <c r="B20" s="55" t="s">
        <v>84</v>
      </c>
      <c r="J20" s="56"/>
      <c r="S20" s="101" t="s">
        <v>127</v>
      </c>
      <c r="T20" s="102" t="s">
        <v>128</v>
      </c>
      <c r="U20" s="112">
        <v>1.5891346608521999</v>
      </c>
    </row>
    <row r="21" spans="2:21" x14ac:dyDescent="0.2">
      <c r="B21" s="178" t="s">
        <v>87</v>
      </c>
      <c r="C21" s="178"/>
      <c r="D21" s="178"/>
      <c r="E21" s="178"/>
      <c r="F21" s="178"/>
      <c r="G21" s="178"/>
      <c r="H21" s="178"/>
      <c r="J21" s="56"/>
      <c r="S21" s="57" t="s">
        <v>117</v>
      </c>
      <c r="T21" s="103" t="s">
        <v>118</v>
      </c>
      <c r="U21" s="113">
        <v>3.288551463248</v>
      </c>
    </row>
    <row r="22" spans="2:21" x14ac:dyDescent="0.2">
      <c r="B22" s="178"/>
      <c r="C22" s="178"/>
      <c r="D22" s="178"/>
      <c r="E22" s="178"/>
      <c r="F22" s="178"/>
      <c r="G22" s="178"/>
      <c r="H22" s="178"/>
      <c r="J22" s="56"/>
      <c r="S22" s="89" t="s">
        <v>124</v>
      </c>
      <c r="T22" s="90" t="s">
        <v>17</v>
      </c>
      <c r="U22" s="109">
        <v>4.0860610518572997</v>
      </c>
    </row>
    <row r="23" spans="2:21" ht="13.5" thickBot="1" x14ac:dyDescent="0.25">
      <c r="B23" s="178"/>
      <c r="C23" s="178"/>
      <c r="D23" s="178"/>
      <c r="E23" s="178"/>
      <c r="F23" s="178"/>
      <c r="G23" s="178"/>
      <c r="H23" s="178"/>
      <c r="J23" s="56"/>
      <c r="S23" s="99" t="s">
        <v>133</v>
      </c>
      <c r="T23" s="100" t="s">
        <v>18</v>
      </c>
      <c r="U23" s="110">
        <v>3.4324594125991701</v>
      </c>
    </row>
    <row r="24" spans="2:21" ht="13.5" thickBot="1" x14ac:dyDescent="0.25">
      <c r="B24" s="178"/>
      <c r="C24" s="178"/>
      <c r="D24" s="178"/>
      <c r="E24" s="178"/>
      <c r="F24" s="178"/>
      <c r="G24" s="178"/>
      <c r="H24" s="178"/>
      <c r="J24" s="56"/>
      <c r="S24" s="104">
        <v>4</v>
      </c>
      <c r="T24" s="105" t="s">
        <v>19</v>
      </c>
      <c r="U24" s="114">
        <v>3.1919298061262</v>
      </c>
    </row>
    <row r="25" spans="2:21" ht="13.5" thickBot="1" x14ac:dyDescent="0.25">
      <c r="B25" s="178"/>
      <c r="C25" s="178"/>
      <c r="D25" s="178"/>
      <c r="E25" s="178"/>
      <c r="F25" s="178"/>
      <c r="G25" s="178"/>
      <c r="H25" s="178"/>
      <c r="J25" s="56"/>
      <c r="S25" s="106">
        <v>10</v>
      </c>
      <c r="T25" s="107" t="s">
        <v>20</v>
      </c>
      <c r="U25" s="115">
        <v>1.2136815005516699</v>
      </c>
    </row>
    <row r="26" spans="2:21" x14ac:dyDescent="0.2">
      <c r="B26" s="178"/>
      <c r="C26" s="178"/>
      <c r="D26" s="178"/>
      <c r="E26" s="178"/>
      <c r="F26" s="178"/>
      <c r="G26" s="178"/>
      <c r="H26" s="178"/>
      <c r="J26" s="56"/>
      <c r="S26" s="97" t="s">
        <v>113</v>
      </c>
      <c r="T26" s="98" t="s">
        <v>114</v>
      </c>
      <c r="U26" s="111">
        <v>2.7485945463142998</v>
      </c>
    </row>
    <row r="27" spans="2:21" x14ac:dyDescent="0.2">
      <c r="B27" s="178"/>
      <c r="C27" s="178"/>
      <c r="D27" s="178"/>
      <c r="E27" s="178"/>
      <c r="F27" s="178"/>
      <c r="G27" s="178"/>
      <c r="H27" s="178"/>
      <c r="J27" s="56"/>
      <c r="S27" s="89" t="s">
        <v>119</v>
      </c>
      <c r="T27" s="90" t="s">
        <v>120</v>
      </c>
      <c r="U27" s="109">
        <v>1.5648084905164701</v>
      </c>
    </row>
    <row r="28" spans="2:21" x14ac:dyDescent="0.2">
      <c r="B28" s="178"/>
      <c r="C28" s="178"/>
      <c r="D28" s="178"/>
      <c r="E28" s="178"/>
      <c r="F28" s="178"/>
      <c r="G28" s="178"/>
      <c r="H28" s="178"/>
      <c r="J28" s="56"/>
      <c r="S28" s="89" t="s">
        <v>123</v>
      </c>
      <c r="T28" s="90" t="s">
        <v>23</v>
      </c>
      <c r="U28" s="109">
        <v>2.4806388903483398</v>
      </c>
    </row>
    <row r="29" spans="2:21" x14ac:dyDescent="0.2">
      <c r="B29" s="59"/>
      <c r="J29" s="56"/>
      <c r="S29" s="89" t="s">
        <v>125</v>
      </c>
      <c r="T29" s="90" t="s">
        <v>126</v>
      </c>
      <c r="U29" s="109">
        <v>1.2775179950612101</v>
      </c>
    </row>
    <row r="30" spans="2:21" ht="12.75" customHeight="1" thickBot="1" x14ac:dyDescent="0.25">
      <c r="B30" s="55" t="s">
        <v>66</v>
      </c>
      <c r="J30" s="56"/>
      <c r="S30" s="101" t="s">
        <v>132</v>
      </c>
      <c r="T30" s="102" t="s">
        <v>25</v>
      </c>
      <c r="U30" s="112">
        <v>2.4045605001838899</v>
      </c>
    </row>
    <row r="31" spans="2:21" x14ac:dyDescent="0.2">
      <c r="B31" s="178" t="s">
        <v>89</v>
      </c>
      <c r="C31" s="178"/>
      <c r="D31" s="178"/>
      <c r="E31" s="178"/>
      <c r="F31" s="178"/>
      <c r="G31" s="178"/>
      <c r="H31" s="178"/>
      <c r="J31" s="56"/>
      <c r="S31" s="57" t="s">
        <v>105</v>
      </c>
      <c r="T31" s="103" t="s">
        <v>106</v>
      </c>
      <c r="U31" s="113">
        <v>1.3011611411758499</v>
      </c>
    </row>
    <row r="32" spans="2:21" x14ac:dyDescent="0.2">
      <c r="B32" s="178"/>
      <c r="C32" s="178"/>
      <c r="D32" s="178"/>
      <c r="E32" s="178"/>
      <c r="F32" s="178"/>
      <c r="G32" s="178"/>
      <c r="H32" s="178"/>
      <c r="J32" s="56"/>
      <c r="S32" s="89" t="s">
        <v>115</v>
      </c>
      <c r="T32" s="90" t="s">
        <v>116</v>
      </c>
      <c r="U32" s="109">
        <v>1.861818946041</v>
      </c>
    </row>
    <row r="33" spans="2:21" x14ac:dyDescent="0.2">
      <c r="B33" s="178"/>
      <c r="C33" s="178"/>
      <c r="D33" s="178"/>
      <c r="E33" s="178"/>
      <c r="F33" s="178"/>
      <c r="G33" s="178"/>
      <c r="H33" s="178"/>
      <c r="J33" s="56"/>
      <c r="S33" s="89" t="s">
        <v>129</v>
      </c>
      <c r="T33" s="90" t="s">
        <v>130</v>
      </c>
      <c r="U33" s="109">
        <v>2.1694950874796399</v>
      </c>
    </row>
    <row r="34" spans="2:21" ht="13.5" thickBot="1" x14ac:dyDescent="0.25">
      <c r="B34" s="178"/>
      <c r="C34" s="178"/>
      <c r="D34" s="178"/>
      <c r="E34" s="178"/>
      <c r="F34" s="178"/>
      <c r="G34" s="178"/>
      <c r="H34" s="178"/>
      <c r="J34" s="56"/>
      <c r="S34" s="99" t="s">
        <v>131</v>
      </c>
      <c r="T34" s="100" t="s">
        <v>29</v>
      </c>
      <c r="U34" s="110">
        <v>3.7670887406084201</v>
      </c>
    </row>
    <row r="35" spans="2:21" x14ac:dyDescent="0.2">
      <c r="B35" s="178"/>
      <c r="C35" s="178"/>
      <c r="D35" s="178"/>
      <c r="E35" s="178"/>
      <c r="F35" s="178"/>
      <c r="G35" s="178"/>
      <c r="H35" s="178"/>
      <c r="J35" s="56"/>
    </row>
    <row r="36" spans="2:21" x14ac:dyDescent="0.2">
      <c r="B36" s="178"/>
      <c r="C36" s="178"/>
      <c r="D36" s="178"/>
      <c r="E36" s="178"/>
      <c r="F36" s="178"/>
      <c r="G36" s="178"/>
      <c r="H36" s="178"/>
    </row>
    <row r="37" spans="2:21" x14ac:dyDescent="0.2">
      <c r="B37" s="59"/>
    </row>
    <row r="38" spans="2:21" ht="12.75" customHeight="1" x14ac:dyDescent="0.2">
      <c r="B38" s="55" t="s">
        <v>85</v>
      </c>
    </row>
    <row r="39" spans="2:21" x14ac:dyDescent="0.2">
      <c r="B39" s="178" t="s">
        <v>90</v>
      </c>
      <c r="C39" s="178"/>
      <c r="D39" s="178"/>
      <c r="E39" s="178"/>
      <c r="F39" s="178"/>
      <c r="G39" s="178"/>
      <c r="H39" s="178"/>
    </row>
    <row r="40" spans="2:21" x14ac:dyDescent="0.2">
      <c r="B40" s="178"/>
      <c r="C40" s="178"/>
      <c r="D40" s="178"/>
      <c r="E40" s="178"/>
      <c r="F40" s="178"/>
      <c r="G40" s="178"/>
      <c r="H40" s="178"/>
    </row>
    <row r="41" spans="2:21" x14ac:dyDescent="0.2">
      <c r="B41" s="178"/>
      <c r="C41" s="178"/>
      <c r="D41" s="178"/>
      <c r="E41" s="178"/>
      <c r="F41" s="178"/>
      <c r="G41" s="178"/>
      <c r="H41" s="178"/>
    </row>
    <row r="42" spans="2:21" x14ac:dyDescent="0.2">
      <c r="B42" s="178"/>
      <c r="C42" s="178"/>
      <c r="D42" s="178"/>
      <c r="E42" s="178"/>
      <c r="F42" s="178"/>
      <c r="G42" s="178"/>
      <c r="H42" s="178"/>
    </row>
    <row r="43" spans="2:21" x14ac:dyDescent="0.2">
      <c r="B43" s="178"/>
      <c r="C43" s="178"/>
      <c r="D43" s="178"/>
      <c r="E43" s="178"/>
      <c r="F43" s="178"/>
      <c r="G43" s="178"/>
      <c r="H43" s="178"/>
    </row>
    <row r="44" spans="2:21" x14ac:dyDescent="0.2">
      <c r="B44" s="178"/>
      <c r="C44" s="178"/>
      <c r="D44" s="178"/>
      <c r="E44" s="178"/>
      <c r="F44" s="178"/>
      <c r="G44" s="178"/>
      <c r="H44" s="178"/>
    </row>
    <row r="45" spans="2:21" x14ac:dyDescent="0.2">
      <c r="B45" s="59"/>
    </row>
    <row r="46" spans="2:21" x14ac:dyDescent="0.2">
      <c r="B46" s="59"/>
    </row>
    <row r="47" spans="2:21" ht="12.75" customHeight="1" x14ac:dyDescent="0.2">
      <c r="B47" s="55" t="s">
        <v>51</v>
      </c>
    </row>
    <row r="48" spans="2:21" x14ac:dyDescent="0.2">
      <c r="B48" s="178" t="s">
        <v>91</v>
      </c>
      <c r="C48" s="178"/>
      <c r="D48" s="178"/>
      <c r="E48" s="178"/>
      <c r="F48" s="178"/>
      <c r="G48" s="178"/>
      <c r="H48" s="178"/>
    </row>
    <row r="49" spans="2:8" x14ac:dyDescent="0.2">
      <c r="B49" s="178"/>
      <c r="C49" s="178"/>
      <c r="D49" s="178"/>
      <c r="E49" s="178"/>
      <c r="F49" s="178"/>
      <c r="G49" s="178"/>
      <c r="H49" s="178"/>
    </row>
    <row r="50" spans="2:8" x14ac:dyDescent="0.2">
      <c r="B50" s="178"/>
      <c r="C50" s="178"/>
      <c r="D50" s="178"/>
      <c r="E50" s="178"/>
      <c r="F50" s="178"/>
      <c r="G50" s="178"/>
      <c r="H50" s="178"/>
    </row>
    <row r="51" spans="2:8" x14ac:dyDescent="0.2">
      <c r="B51" s="178"/>
      <c r="C51" s="178"/>
      <c r="D51" s="178"/>
      <c r="E51" s="178"/>
      <c r="F51" s="178"/>
      <c r="G51" s="178"/>
      <c r="H51" s="178"/>
    </row>
    <row r="52" spans="2:8" x14ac:dyDescent="0.2">
      <c r="B52" s="178"/>
      <c r="C52" s="178"/>
      <c r="D52" s="178"/>
      <c r="E52" s="178"/>
      <c r="F52" s="178"/>
      <c r="G52" s="178"/>
      <c r="H52" s="178"/>
    </row>
    <row r="53" spans="2:8" x14ac:dyDescent="0.2">
      <c r="B53" s="178"/>
      <c r="C53" s="178"/>
      <c r="D53" s="178"/>
      <c r="E53" s="178"/>
      <c r="F53" s="178"/>
      <c r="G53" s="178"/>
      <c r="H53" s="178"/>
    </row>
    <row r="54" spans="2:8" x14ac:dyDescent="0.2">
      <c r="B54" s="178"/>
      <c r="C54" s="178"/>
      <c r="D54" s="178"/>
      <c r="E54" s="178"/>
      <c r="F54" s="178"/>
      <c r="G54" s="178"/>
      <c r="H54" s="178"/>
    </row>
  </sheetData>
  <sheetProtection password="8607" sheet="1" objects="1" scenarios="1" selectLockedCells="1" selectUnlockedCells="1"/>
  <mergeCells count="6">
    <mergeCell ref="B31:H36"/>
    <mergeCell ref="B39:H44"/>
    <mergeCell ref="B48:H54"/>
    <mergeCell ref="B4:H8"/>
    <mergeCell ref="B14:H18"/>
    <mergeCell ref="B21:H28"/>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
  <sheetViews>
    <sheetView showGridLines="0" showRowColHeaders="0" workbookViewId="0">
      <selection activeCell="L1" sqref="L1"/>
    </sheetView>
  </sheetViews>
  <sheetFormatPr defaultRowHeight="15" x14ac:dyDescent="0.25"/>
  <sheetData/>
  <sheetProtection password="8607"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rgb="FFFFFF00"/>
  </sheetPr>
  <dimension ref="N2:S41"/>
  <sheetViews>
    <sheetView showGridLines="0" showRowColHeaders="0" workbookViewId="0"/>
  </sheetViews>
  <sheetFormatPr defaultRowHeight="15" x14ac:dyDescent="0.25"/>
  <cols>
    <col min="15" max="15" width="12.42578125" customWidth="1"/>
    <col min="18" max="19" width="14.42578125" customWidth="1"/>
  </cols>
  <sheetData>
    <row r="2" spans="14:19" ht="18.75" x14ac:dyDescent="0.3">
      <c r="N2" s="54" t="s">
        <v>140</v>
      </c>
    </row>
    <row r="3" spans="14:19" x14ac:dyDescent="0.25">
      <c r="N3" s="189" t="s">
        <v>152</v>
      </c>
      <c r="O3" s="189"/>
      <c r="P3" s="189"/>
      <c r="Q3" s="189"/>
      <c r="R3" s="189"/>
      <c r="S3" s="189"/>
    </row>
    <row r="4" spans="14:19" x14ac:dyDescent="0.25">
      <c r="N4" s="189"/>
      <c r="O4" s="189"/>
      <c r="P4" s="189"/>
      <c r="Q4" s="189"/>
      <c r="R4" s="189"/>
      <c r="S4" s="189"/>
    </row>
    <row r="5" spans="14:19" x14ac:dyDescent="0.25">
      <c r="N5" s="189"/>
      <c r="O5" s="189"/>
      <c r="P5" s="189"/>
      <c r="Q5" s="189"/>
      <c r="R5" s="189"/>
      <c r="S5" s="189"/>
    </row>
    <row r="7" spans="14:19" ht="15.75" thickBot="1" x14ac:dyDescent="0.3">
      <c r="N7" s="200" t="s">
        <v>141</v>
      </c>
      <c r="O7" s="200"/>
      <c r="P7" s="200"/>
      <c r="Q7" s="200"/>
      <c r="R7" s="200"/>
      <c r="S7" s="200"/>
    </row>
    <row r="8" spans="14:19" x14ac:dyDescent="0.25">
      <c r="N8" s="190" t="s">
        <v>142</v>
      </c>
      <c r="O8" s="191"/>
      <c r="P8" s="194" t="s">
        <v>148</v>
      </c>
      <c r="Q8" s="195"/>
      <c r="R8" s="195"/>
      <c r="S8" s="196"/>
    </row>
    <row r="9" spans="14:19" x14ac:dyDescent="0.25">
      <c r="N9" s="192" t="s">
        <v>143</v>
      </c>
      <c r="O9" s="193"/>
      <c r="P9" s="197" t="s">
        <v>149</v>
      </c>
      <c r="Q9" s="198"/>
      <c r="R9" s="198"/>
      <c r="S9" s="199"/>
    </row>
    <row r="10" spans="14:19" x14ac:dyDescent="0.25">
      <c r="N10" s="192" t="s">
        <v>144</v>
      </c>
      <c r="O10" s="193"/>
      <c r="P10" s="197" t="s">
        <v>150</v>
      </c>
      <c r="Q10" s="198"/>
      <c r="R10" s="198"/>
      <c r="S10" s="199"/>
    </row>
    <row r="11" spans="14:19" x14ac:dyDescent="0.25">
      <c r="N11" s="192" t="s">
        <v>145</v>
      </c>
      <c r="O11" s="193"/>
      <c r="P11" s="197" t="s">
        <v>150</v>
      </c>
      <c r="Q11" s="198"/>
      <c r="R11" s="198"/>
      <c r="S11" s="199"/>
    </row>
    <row r="12" spans="14:19" x14ac:dyDescent="0.25">
      <c r="N12" s="192" t="s">
        <v>146</v>
      </c>
      <c r="O12" s="193"/>
      <c r="P12" s="197" t="s">
        <v>151</v>
      </c>
      <c r="Q12" s="198"/>
      <c r="R12" s="198"/>
      <c r="S12" s="199"/>
    </row>
    <row r="13" spans="14:19" x14ac:dyDescent="0.25">
      <c r="N13" s="192" t="s">
        <v>147</v>
      </c>
      <c r="O13" s="193"/>
      <c r="P13" s="197" t="s">
        <v>150</v>
      </c>
      <c r="Q13" s="198"/>
      <c r="R13" s="198"/>
      <c r="S13" s="199"/>
    </row>
    <row r="14" spans="14:19" x14ac:dyDescent="0.25">
      <c r="N14" s="183" t="s">
        <v>190</v>
      </c>
      <c r="O14" s="184"/>
      <c r="P14" s="184"/>
      <c r="Q14" s="184"/>
      <c r="R14" s="184"/>
      <c r="S14" s="185"/>
    </row>
    <row r="15" spans="14:19" ht="15.75" thickBot="1" x14ac:dyDescent="0.3">
      <c r="N15" s="186"/>
      <c r="O15" s="187"/>
      <c r="P15" s="187"/>
      <c r="Q15" s="187"/>
      <c r="R15" s="187"/>
      <c r="S15" s="188"/>
    </row>
    <row r="17" spans="14:16" x14ac:dyDescent="0.25">
      <c r="N17" s="181" t="s">
        <v>140</v>
      </c>
      <c r="O17" s="181"/>
    </row>
    <row r="18" spans="14:16" ht="15.75" thickBot="1" x14ac:dyDescent="0.3">
      <c r="N18" s="182"/>
      <c r="O18" s="182"/>
      <c r="P18" s="125" t="s">
        <v>191</v>
      </c>
    </row>
    <row r="19" spans="14:16" x14ac:dyDescent="0.25">
      <c r="N19" s="117" t="s">
        <v>31</v>
      </c>
      <c r="O19" s="118"/>
      <c r="P19" s="119">
        <v>3.37853710624666</v>
      </c>
    </row>
    <row r="20" spans="14:16" x14ac:dyDescent="0.25">
      <c r="N20" s="120" t="s">
        <v>32</v>
      </c>
      <c r="O20" s="116"/>
      <c r="P20" s="121">
        <v>3.0832888414308601</v>
      </c>
    </row>
    <row r="21" spans="14:16" x14ac:dyDescent="0.25">
      <c r="N21" s="120" t="s">
        <v>33</v>
      </c>
      <c r="O21" s="116"/>
      <c r="P21" s="121">
        <v>3.89535504538174</v>
      </c>
    </row>
    <row r="22" spans="14:16" x14ac:dyDescent="0.25">
      <c r="N22" s="120" t="s">
        <v>34</v>
      </c>
      <c r="O22" s="116"/>
      <c r="P22" s="121">
        <v>3.7303790710090001</v>
      </c>
    </row>
    <row r="23" spans="14:16" x14ac:dyDescent="0.25">
      <c r="N23" s="120" t="s">
        <v>35</v>
      </c>
      <c r="O23" s="116"/>
      <c r="P23" s="121">
        <v>3.6860651361452201</v>
      </c>
    </row>
    <row r="24" spans="14:16" x14ac:dyDescent="0.25">
      <c r="N24" s="120" t="s">
        <v>36</v>
      </c>
      <c r="O24" s="116"/>
      <c r="P24" s="121">
        <v>3.6593699946610001</v>
      </c>
    </row>
    <row r="25" spans="14:16" x14ac:dyDescent="0.25">
      <c r="N25" s="120" t="s">
        <v>37</v>
      </c>
      <c r="O25" s="116"/>
      <c r="P25" s="121">
        <v>3.8579818473037899</v>
      </c>
    </row>
    <row r="26" spans="14:16" x14ac:dyDescent="0.25">
      <c r="N26" s="120" t="s">
        <v>38</v>
      </c>
      <c r="O26" s="116"/>
      <c r="P26" s="121">
        <v>3.7848371596370001</v>
      </c>
    </row>
    <row r="27" spans="14:16" x14ac:dyDescent="0.25">
      <c r="N27" s="120" t="s">
        <v>39</v>
      </c>
      <c r="O27" s="116"/>
      <c r="P27" s="121">
        <v>3.3726641751201298</v>
      </c>
    </row>
    <row r="28" spans="14:16" x14ac:dyDescent="0.25">
      <c r="N28" s="120" t="s">
        <v>40</v>
      </c>
      <c r="O28" s="116"/>
      <c r="P28" s="121">
        <v>2.9092365189535498</v>
      </c>
    </row>
    <row r="29" spans="14:16" x14ac:dyDescent="0.25">
      <c r="N29" s="120" t="s">
        <v>41</v>
      </c>
      <c r="O29" s="116"/>
      <c r="P29" s="121">
        <v>2.6705819540843598</v>
      </c>
    </row>
    <row r="30" spans="14:16" x14ac:dyDescent="0.25">
      <c r="N30" s="120" t="s">
        <v>42</v>
      </c>
      <c r="O30" s="116"/>
      <c r="P30" s="121">
        <v>4.0416444207154303</v>
      </c>
    </row>
    <row r="31" spans="14:16" x14ac:dyDescent="0.25">
      <c r="N31" s="120" t="s">
        <v>43</v>
      </c>
      <c r="O31" s="116"/>
      <c r="P31" s="121">
        <v>3.9311265349706401</v>
      </c>
    </row>
    <row r="32" spans="14:16" x14ac:dyDescent="0.25">
      <c r="N32" s="120" t="s">
        <v>44</v>
      </c>
      <c r="O32" s="116"/>
      <c r="P32" s="121">
        <v>2.95461825947678</v>
      </c>
    </row>
    <row r="33" spans="14:16" x14ac:dyDescent="0.25">
      <c r="N33" s="120" t="s">
        <v>45</v>
      </c>
      <c r="O33" s="116"/>
      <c r="P33" s="121">
        <v>3.59743726641751</v>
      </c>
    </row>
    <row r="34" spans="14:16" x14ac:dyDescent="0.25">
      <c r="N34" s="120" t="s">
        <v>46</v>
      </c>
      <c r="O34" s="116"/>
      <c r="P34" s="121">
        <v>3.201815269621</v>
      </c>
    </row>
    <row r="35" spans="14:16" x14ac:dyDescent="0.25">
      <c r="N35" s="120" t="s">
        <v>47</v>
      </c>
      <c r="O35" s="116"/>
      <c r="P35" s="121">
        <v>3.1820608649225801</v>
      </c>
    </row>
    <row r="36" spans="14:16" x14ac:dyDescent="0.25">
      <c r="N36" s="120" t="s">
        <v>48</v>
      </c>
      <c r="O36" s="116"/>
      <c r="P36" s="121">
        <v>3.80138814735718</v>
      </c>
    </row>
    <row r="37" spans="14:16" x14ac:dyDescent="0.25">
      <c r="N37" s="120" t="s">
        <v>49</v>
      </c>
      <c r="O37" s="116"/>
      <c r="P37" s="121">
        <v>1.97490656700481</v>
      </c>
    </row>
    <row r="38" spans="14:16" x14ac:dyDescent="0.25">
      <c r="N38" s="120" t="s">
        <v>50</v>
      </c>
      <c r="O38" s="116"/>
      <c r="P38" s="121">
        <v>2.3966898024560002</v>
      </c>
    </row>
    <row r="39" spans="14:16" x14ac:dyDescent="0.25">
      <c r="N39" s="120" t="s">
        <v>51</v>
      </c>
      <c r="O39" s="116"/>
      <c r="P39" s="121">
        <v>1.85371062466631</v>
      </c>
    </row>
    <row r="40" spans="14:16" x14ac:dyDescent="0.25">
      <c r="N40" s="120" t="s">
        <v>52</v>
      </c>
      <c r="O40" s="116"/>
      <c r="P40" s="121">
        <v>3.6534970635344401</v>
      </c>
    </row>
    <row r="41" spans="14:16" ht="15.75" thickBot="1" x14ac:dyDescent="0.3">
      <c r="N41" s="122" t="s">
        <v>20</v>
      </c>
      <c r="O41" s="123"/>
      <c r="P41" s="124">
        <v>1.3358248798718599</v>
      </c>
    </row>
  </sheetData>
  <sheetProtection password="8607" sheet="1" objects="1" scenarios="1" selectLockedCells="1" selectUnlockedCells="1"/>
  <mergeCells count="16">
    <mergeCell ref="N17:O18"/>
    <mergeCell ref="N14:S15"/>
    <mergeCell ref="N3:S5"/>
    <mergeCell ref="N8:O8"/>
    <mergeCell ref="N9:O9"/>
    <mergeCell ref="N10:O10"/>
    <mergeCell ref="N11:O11"/>
    <mergeCell ref="P8:S8"/>
    <mergeCell ref="P9:S9"/>
    <mergeCell ref="N7:S7"/>
    <mergeCell ref="P10:S10"/>
    <mergeCell ref="P11:S11"/>
    <mergeCell ref="P12:S12"/>
    <mergeCell ref="P13:S13"/>
    <mergeCell ref="N12:O12"/>
    <mergeCell ref="N13:O13"/>
  </mergeCells>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1</vt:i4>
      </vt:variant>
    </vt:vector>
  </HeadingPairs>
  <TitlesOfParts>
    <vt:vector size="6" baseType="lpstr">
      <vt:lpstr>Spindlar</vt:lpstr>
      <vt:lpstr>Matris</vt:lpstr>
      <vt:lpstr>Blad2</vt:lpstr>
      <vt:lpstr>Blad3</vt:lpstr>
      <vt:lpstr>Blad4</vt:lpstr>
      <vt:lpstr>Blad2!egenskapsvarden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Ingrid</cp:lastModifiedBy>
  <dcterms:created xsi:type="dcterms:W3CDTF">2013-01-17T06:26:49Z</dcterms:created>
  <dcterms:modified xsi:type="dcterms:W3CDTF">2013-06-16T19:21:01Z</dcterms:modified>
</cp:coreProperties>
</file>